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tro I-A\Google Drive\Monsieur Excel\Fonctions\"/>
    </mc:Choice>
  </mc:AlternateContent>
  <bookViews>
    <workbookView xWindow="0" yWindow="0" windowWidth="24000" windowHeight="8835" activeTab="2"/>
  </bookViews>
  <sheets>
    <sheet name="Liste 1" sheetId="1" r:id="rId1"/>
    <sheet name="Villes du Québec" sheetId="7" r:id="rId2"/>
    <sheet name="Exercices" sheetId="1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1" l="1"/>
  <c r="C8" i="11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G6" i="1" l="1"/>
  <c r="E148" i="1"/>
  <c r="E84" i="1"/>
  <c r="E17" i="1"/>
  <c r="G149" i="1"/>
  <c r="E196" i="1"/>
  <c r="E140" i="1"/>
  <c r="E76" i="1"/>
  <c r="E7" i="1"/>
  <c r="F133" i="1"/>
  <c r="F45" i="1"/>
  <c r="E188" i="1"/>
  <c r="E156" i="1"/>
  <c r="E132" i="1"/>
  <c r="E100" i="1"/>
  <c r="E68" i="1"/>
  <c r="E36" i="1"/>
  <c r="F196" i="1"/>
  <c r="F112" i="1"/>
  <c r="F13" i="1"/>
  <c r="G75" i="1"/>
  <c r="E172" i="1"/>
  <c r="E116" i="1"/>
  <c r="E52" i="1"/>
  <c r="F155" i="1"/>
  <c r="F69" i="1"/>
  <c r="E93" i="1"/>
  <c r="E164" i="1"/>
  <c r="E108" i="1"/>
  <c r="E44" i="1"/>
  <c r="G117" i="1"/>
  <c r="E180" i="1"/>
  <c r="E153" i="1"/>
  <c r="E124" i="1"/>
  <c r="E92" i="1"/>
  <c r="E60" i="1"/>
  <c r="E28" i="1"/>
  <c r="F176" i="1"/>
  <c r="F91" i="1"/>
  <c r="G181" i="1"/>
  <c r="G32" i="1"/>
  <c r="E137" i="1"/>
  <c r="E121" i="1"/>
  <c r="E105" i="1"/>
  <c r="E89" i="1"/>
  <c r="E73" i="1"/>
  <c r="E57" i="1"/>
  <c r="E41" i="1"/>
  <c r="E24" i="1"/>
  <c r="F192" i="1"/>
  <c r="F149" i="1"/>
  <c r="F85" i="1"/>
  <c r="F159" i="1"/>
  <c r="F180" i="1"/>
  <c r="F191" i="1"/>
  <c r="G140" i="1"/>
  <c r="G148" i="1"/>
  <c r="G156" i="1"/>
  <c r="G164" i="1"/>
  <c r="G172" i="1"/>
  <c r="G180" i="1"/>
  <c r="G188" i="1"/>
  <c r="G196" i="1"/>
  <c r="F4" i="1"/>
  <c r="F12" i="1"/>
  <c r="F20" i="1"/>
  <c r="F28" i="1"/>
  <c r="F36" i="1"/>
  <c r="F44" i="1"/>
  <c r="F52" i="1"/>
  <c r="F57" i="1"/>
  <c r="F63" i="1"/>
  <c r="F68" i="1"/>
  <c r="F73" i="1"/>
  <c r="F79" i="1"/>
  <c r="F84" i="1"/>
  <c r="F89" i="1"/>
  <c r="F95" i="1"/>
  <c r="F100" i="1"/>
  <c r="F105" i="1"/>
  <c r="F111" i="1"/>
  <c r="F116" i="1"/>
  <c r="F121" i="1"/>
  <c r="F127" i="1"/>
  <c r="F132" i="1"/>
  <c r="F137" i="1"/>
  <c r="F143" i="1"/>
  <c r="F148" i="1"/>
  <c r="F153" i="1"/>
  <c r="F164" i="1"/>
  <c r="F169" i="1"/>
  <c r="F175" i="1"/>
  <c r="F185" i="1"/>
  <c r="E200" i="1"/>
  <c r="E192" i="1"/>
  <c r="E184" i="1"/>
  <c r="E176" i="1"/>
  <c r="E168" i="1"/>
  <c r="E160" i="1"/>
  <c r="E152" i="1"/>
  <c r="E144" i="1"/>
  <c r="E136" i="1"/>
  <c r="E128" i="1"/>
  <c r="E120" i="1"/>
  <c r="E112" i="1"/>
  <c r="E104" i="1"/>
  <c r="E96" i="1"/>
  <c r="E88" i="1"/>
  <c r="E80" i="1"/>
  <c r="E72" i="1"/>
  <c r="E64" i="1"/>
  <c r="E56" i="1"/>
  <c r="E48" i="1"/>
  <c r="E40" i="1"/>
  <c r="E32" i="1"/>
  <c r="E23" i="1"/>
  <c r="E12" i="1"/>
  <c r="F201" i="1"/>
  <c r="F187" i="1"/>
  <c r="F165" i="1"/>
  <c r="F144" i="1"/>
  <c r="F123" i="1"/>
  <c r="F101" i="1"/>
  <c r="F80" i="1"/>
  <c r="F59" i="1"/>
  <c r="F29" i="1"/>
  <c r="G197" i="1"/>
  <c r="G165" i="1"/>
  <c r="G133" i="1"/>
  <c r="G96" i="1"/>
  <c r="G54" i="1"/>
  <c r="G11" i="1"/>
  <c r="E201" i="1"/>
  <c r="E193" i="1"/>
  <c r="E185" i="1"/>
  <c r="E177" i="1"/>
  <c r="E169" i="1"/>
  <c r="E161" i="1"/>
  <c r="E145" i="1"/>
  <c r="E129" i="1"/>
  <c r="E113" i="1"/>
  <c r="E97" i="1"/>
  <c r="E81" i="1"/>
  <c r="E65" i="1"/>
  <c r="E49" i="1"/>
  <c r="E33" i="1"/>
  <c r="E13" i="1"/>
  <c r="E3" i="1"/>
  <c r="F171" i="1"/>
  <c r="F128" i="1"/>
  <c r="F107" i="1"/>
  <c r="F64" i="1"/>
  <c r="F37" i="1"/>
  <c r="F5" i="1"/>
  <c r="G173" i="1"/>
  <c r="G141" i="1"/>
  <c r="G107" i="1"/>
  <c r="G64" i="1"/>
  <c r="G22" i="1"/>
  <c r="E197" i="1"/>
  <c r="E189" i="1"/>
  <c r="E181" i="1"/>
  <c r="E173" i="1"/>
  <c r="E165" i="1"/>
  <c r="E157" i="1"/>
  <c r="E149" i="1"/>
  <c r="E141" i="1"/>
  <c r="E133" i="1"/>
  <c r="E125" i="1"/>
  <c r="E117" i="1"/>
  <c r="E109" i="1"/>
  <c r="E101" i="1"/>
  <c r="E85" i="1"/>
  <c r="E77" i="1"/>
  <c r="E69" i="1"/>
  <c r="E61" i="1"/>
  <c r="E53" i="1"/>
  <c r="E45" i="1"/>
  <c r="E37" i="1"/>
  <c r="E29" i="1"/>
  <c r="E19" i="1"/>
  <c r="E8" i="1"/>
  <c r="F197" i="1"/>
  <c r="F181" i="1"/>
  <c r="F160" i="1"/>
  <c r="F139" i="1"/>
  <c r="F117" i="1"/>
  <c r="F96" i="1"/>
  <c r="F75" i="1"/>
  <c r="F53" i="1"/>
  <c r="F21" i="1"/>
  <c r="G189" i="1"/>
  <c r="G157" i="1"/>
  <c r="G125" i="1"/>
  <c r="G86" i="1"/>
  <c r="G43" i="1"/>
  <c r="G132" i="1"/>
  <c r="G124" i="1"/>
  <c r="G116" i="1"/>
  <c r="G106" i="1"/>
  <c r="G95" i="1"/>
  <c r="G84" i="1"/>
  <c r="G74" i="1"/>
  <c r="G63" i="1"/>
  <c r="G52" i="1"/>
  <c r="G42" i="1"/>
  <c r="G31" i="1"/>
  <c r="G20" i="1"/>
  <c r="G10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1" i="1"/>
  <c r="E16" i="1"/>
  <c r="E11" i="1"/>
  <c r="E5" i="1"/>
  <c r="F200" i="1"/>
  <c r="F195" i="1"/>
  <c r="F189" i="1"/>
  <c r="F184" i="1"/>
  <c r="F179" i="1"/>
  <c r="F173" i="1"/>
  <c r="F168" i="1"/>
  <c r="F163" i="1"/>
  <c r="F157" i="1"/>
  <c r="F152" i="1"/>
  <c r="F147" i="1"/>
  <c r="F141" i="1"/>
  <c r="F136" i="1"/>
  <c r="F131" i="1"/>
  <c r="F125" i="1"/>
  <c r="F120" i="1"/>
  <c r="F115" i="1"/>
  <c r="F109" i="1"/>
  <c r="F104" i="1"/>
  <c r="F99" i="1"/>
  <c r="F93" i="1"/>
  <c r="F88" i="1"/>
  <c r="F83" i="1"/>
  <c r="F77" i="1"/>
  <c r="F72" i="1"/>
  <c r="F67" i="1"/>
  <c r="F61" i="1"/>
  <c r="F56" i="1"/>
  <c r="F49" i="1"/>
  <c r="F41" i="1"/>
  <c r="F33" i="1"/>
  <c r="F25" i="1"/>
  <c r="F17" i="1"/>
  <c r="F9" i="1"/>
  <c r="G201" i="1"/>
  <c r="G193" i="1"/>
  <c r="G185" i="1"/>
  <c r="G177" i="1"/>
  <c r="G169" i="1"/>
  <c r="G161" i="1"/>
  <c r="G153" i="1"/>
  <c r="G145" i="1"/>
  <c r="G137" i="1"/>
  <c r="G129" i="1"/>
  <c r="G121" i="1"/>
  <c r="G112" i="1"/>
  <c r="G102" i="1"/>
  <c r="G91" i="1"/>
  <c r="G80" i="1"/>
  <c r="G70" i="1"/>
  <c r="G59" i="1"/>
  <c r="G48" i="1"/>
  <c r="G38" i="1"/>
  <c r="G27" i="1"/>
  <c r="G16" i="1"/>
  <c r="G5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2" i="1"/>
  <c r="G7" i="1"/>
  <c r="G12" i="1"/>
  <c r="G18" i="1"/>
  <c r="G23" i="1"/>
  <c r="G28" i="1"/>
  <c r="G34" i="1"/>
  <c r="G39" i="1"/>
  <c r="G44" i="1"/>
  <c r="G50" i="1"/>
  <c r="G55" i="1"/>
  <c r="G60" i="1"/>
  <c r="G66" i="1"/>
  <c r="G71" i="1"/>
  <c r="G76" i="1"/>
  <c r="G82" i="1"/>
  <c r="G87" i="1"/>
  <c r="G92" i="1"/>
  <c r="G98" i="1"/>
  <c r="G103" i="1"/>
  <c r="G108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F2" i="1"/>
  <c r="F6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E2" i="1"/>
  <c r="E6" i="1"/>
  <c r="E10" i="1"/>
  <c r="E14" i="1"/>
  <c r="E18" i="1"/>
  <c r="E22" i="1"/>
  <c r="E26" i="1"/>
  <c r="G3" i="1"/>
  <c r="G8" i="1"/>
  <c r="G14" i="1"/>
  <c r="G19" i="1"/>
  <c r="G24" i="1"/>
  <c r="G30" i="1"/>
  <c r="G35" i="1"/>
  <c r="G40" i="1"/>
  <c r="G46" i="1"/>
  <c r="G51" i="1"/>
  <c r="G56" i="1"/>
  <c r="G62" i="1"/>
  <c r="G67" i="1"/>
  <c r="G72" i="1"/>
  <c r="G78" i="1"/>
  <c r="G83" i="1"/>
  <c r="G88" i="1"/>
  <c r="G94" i="1"/>
  <c r="G99" i="1"/>
  <c r="G104" i="1"/>
  <c r="G110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F3" i="1"/>
  <c r="F7" i="1"/>
  <c r="F11" i="1"/>
  <c r="F15" i="1"/>
  <c r="F19" i="1"/>
  <c r="F23" i="1"/>
  <c r="F27" i="1"/>
  <c r="F31" i="1"/>
  <c r="F35" i="1"/>
  <c r="F39" i="1"/>
  <c r="F43" i="1"/>
  <c r="F47" i="1"/>
  <c r="F51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5" i="1"/>
  <c r="E20" i="1"/>
  <c r="E15" i="1"/>
  <c r="E9" i="1"/>
  <c r="E4" i="1"/>
  <c r="F199" i="1"/>
  <c r="F193" i="1"/>
  <c r="F188" i="1"/>
  <c r="F183" i="1"/>
  <c r="F177" i="1"/>
  <c r="F172" i="1"/>
  <c r="F167" i="1"/>
  <c r="F161" i="1"/>
  <c r="F156" i="1"/>
  <c r="F151" i="1"/>
  <c r="F145" i="1"/>
  <c r="F140" i="1"/>
  <c r="F135" i="1"/>
  <c r="F129" i="1"/>
  <c r="F124" i="1"/>
  <c r="F119" i="1"/>
  <c r="F113" i="1"/>
  <c r="F108" i="1"/>
  <c r="F103" i="1"/>
  <c r="F97" i="1"/>
  <c r="F92" i="1"/>
  <c r="F87" i="1"/>
  <c r="F81" i="1"/>
  <c r="F76" i="1"/>
  <c r="F71" i="1"/>
  <c r="F65" i="1"/>
  <c r="F60" i="1"/>
  <c r="F55" i="1"/>
  <c r="F48" i="1"/>
  <c r="F40" i="1"/>
  <c r="F32" i="1"/>
  <c r="F24" i="1"/>
  <c r="F16" i="1"/>
  <c r="F8" i="1"/>
  <c r="G200" i="1"/>
  <c r="G192" i="1"/>
  <c r="G184" i="1"/>
  <c r="G176" i="1"/>
  <c r="G168" i="1"/>
  <c r="G160" i="1"/>
  <c r="G152" i="1"/>
  <c r="G144" i="1"/>
  <c r="G136" i="1"/>
  <c r="G128" i="1"/>
  <c r="G120" i="1"/>
  <c r="G111" i="1"/>
  <c r="G100" i="1"/>
  <c r="G90" i="1"/>
  <c r="G79" i="1"/>
  <c r="G68" i="1"/>
  <c r="G58" i="1"/>
  <c r="G47" i="1"/>
  <c r="G36" i="1"/>
  <c r="G26" i="1"/>
  <c r="G15" i="1"/>
  <c r="G4" i="1"/>
  <c r="F2" i="7" l="1"/>
  <c r="F6" i="7"/>
  <c r="F10" i="7"/>
  <c r="F14" i="7"/>
  <c r="F18" i="7"/>
  <c r="F22" i="7"/>
  <c r="F26" i="7"/>
  <c r="F30" i="7"/>
  <c r="F34" i="7"/>
  <c r="F38" i="7"/>
  <c r="F42" i="7"/>
  <c r="F46" i="7"/>
  <c r="F50" i="7"/>
  <c r="F54" i="7"/>
  <c r="F58" i="7"/>
  <c r="F62" i="7"/>
  <c r="F66" i="7"/>
  <c r="F70" i="7"/>
  <c r="F74" i="7"/>
  <c r="F78" i="7"/>
  <c r="F82" i="7"/>
  <c r="F86" i="7"/>
  <c r="F90" i="7"/>
  <c r="F94" i="7"/>
  <c r="F98" i="7"/>
  <c r="F102" i="7"/>
  <c r="F106" i="7"/>
  <c r="F110" i="7"/>
  <c r="F114" i="7"/>
  <c r="F118" i="7"/>
  <c r="F122" i="7"/>
  <c r="F126" i="7"/>
  <c r="F130" i="7"/>
  <c r="F134" i="7"/>
  <c r="F138" i="7"/>
  <c r="F142" i="7"/>
  <c r="F146" i="7"/>
  <c r="F150" i="7"/>
  <c r="F154" i="7"/>
  <c r="F158" i="7"/>
  <c r="F162" i="7"/>
  <c r="F166" i="7"/>
  <c r="F170" i="7"/>
  <c r="F174" i="7"/>
  <c r="F178" i="7"/>
  <c r="F182" i="7"/>
  <c r="F186" i="7"/>
  <c r="F190" i="7"/>
  <c r="F194" i="7"/>
  <c r="F198" i="7"/>
  <c r="F202" i="7"/>
  <c r="F206" i="7"/>
  <c r="F210" i="7"/>
  <c r="F214" i="7"/>
  <c r="F218" i="7"/>
  <c r="F222" i="7"/>
  <c r="F226" i="7"/>
  <c r="F9" i="7"/>
  <c r="F25" i="7"/>
  <c r="F37" i="7"/>
  <c r="F49" i="7"/>
  <c r="F57" i="7"/>
  <c r="F69" i="7"/>
  <c r="F81" i="7"/>
  <c r="F93" i="7"/>
  <c r="F105" i="7"/>
  <c r="F117" i="7"/>
  <c r="F129" i="7"/>
  <c r="F141" i="7"/>
  <c r="F153" i="7"/>
  <c r="F165" i="7"/>
  <c r="F177" i="7"/>
  <c r="F189" i="7"/>
  <c r="F201" i="7"/>
  <c r="F213" i="7"/>
  <c r="F225" i="7"/>
  <c r="F3" i="7"/>
  <c r="F7" i="7"/>
  <c r="F11" i="7"/>
  <c r="F15" i="7"/>
  <c r="F19" i="7"/>
  <c r="F23" i="7"/>
  <c r="F27" i="7"/>
  <c r="F31" i="7"/>
  <c r="F35" i="7"/>
  <c r="F39" i="7"/>
  <c r="F43" i="7"/>
  <c r="F47" i="7"/>
  <c r="F51" i="7"/>
  <c r="F55" i="7"/>
  <c r="F59" i="7"/>
  <c r="F63" i="7"/>
  <c r="F67" i="7"/>
  <c r="F71" i="7"/>
  <c r="F75" i="7"/>
  <c r="F79" i="7"/>
  <c r="F83" i="7"/>
  <c r="F87" i="7"/>
  <c r="F91" i="7"/>
  <c r="F95" i="7"/>
  <c r="F99" i="7"/>
  <c r="F103" i="7"/>
  <c r="F107" i="7"/>
  <c r="F111" i="7"/>
  <c r="F115" i="7"/>
  <c r="F119" i="7"/>
  <c r="F123" i="7"/>
  <c r="F127" i="7"/>
  <c r="F131" i="7"/>
  <c r="F135" i="7"/>
  <c r="F139" i="7"/>
  <c r="F143" i="7"/>
  <c r="F147" i="7"/>
  <c r="F151" i="7"/>
  <c r="F155" i="7"/>
  <c r="F159" i="7"/>
  <c r="F163" i="7"/>
  <c r="F167" i="7"/>
  <c r="F171" i="7"/>
  <c r="F175" i="7"/>
  <c r="F179" i="7"/>
  <c r="F183" i="7"/>
  <c r="F187" i="7"/>
  <c r="F191" i="7"/>
  <c r="F195" i="7"/>
  <c r="F199" i="7"/>
  <c r="F203" i="7"/>
  <c r="F207" i="7"/>
  <c r="F211" i="7"/>
  <c r="F215" i="7"/>
  <c r="F219" i="7"/>
  <c r="F223" i="7"/>
  <c r="F227" i="7"/>
  <c r="F5" i="7"/>
  <c r="F21" i="7"/>
  <c r="F33" i="7"/>
  <c r="F45" i="7"/>
  <c r="F61" i="7"/>
  <c r="F73" i="7"/>
  <c r="F85" i="7"/>
  <c r="F97" i="7"/>
  <c r="F109" i="7"/>
  <c r="F121" i="7"/>
  <c r="F133" i="7"/>
  <c r="F145" i="7"/>
  <c r="F157" i="7"/>
  <c r="F169" i="7"/>
  <c r="F181" i="7"/>
  <c r="F193" i="7"/>
  <c r="F205" i="7"/>
  <c r="F217" i="7"/>
  <c r="F4" i="7"/>
  <c r="F8" i="7"/>
  <c r="F12" i="7"/>
  <c r="F16" i="7"/>
  <c r="F20" i="7"/>
  <c r="F24" i="7"/>
  <c r="F28" i="7"/>
  <c r="F32" i="7"/>
  <c r="F36" i="7"/>
  <c r="F40" i="7"/>
  <c r="F44" i="7"/>
  <c r="F48" i="7"/>
  <c r="F52" i="7"/>
  <c r="F56" i="7"/>
  <c r="F60" i="7"/>
  <c r="F64" i="7"/>
  <c r="F68" i="7"/>
  <c r="F72" i="7"/>
  <c r="F76" i="7"/>
  <c r="F80" i="7"/>
  <c r="F84" i="7"/>
  <c r="F88" i="7"/>
  <c r="F92" i="7"/>
  <c r="F96" i="7"/>
  <c r="F100" i="7"/>
  <c r="F104" i="7"/>
  <c r="F108" i="7"/>
  <c r="F112" i="7"/>
  <c r="F116" i="7"/>
  <c r="F120" i="7"/>
  <c r="F124" i="7"/>
  <c r="F128" i="7"/>
  <c r="F132" i="7"/>
  <c r="F136" i="7"/>
  <c r="F140" i="7"/>
  <c r="F144" i="7"/>
  <c r="F148" i="7"/>
  <c r="F152" i="7"/>
  <c r="F156" i="7"/>
  <c r="F160" i="7"/>
  <c r="F164" i="7"/>
  <c r="F168" i="7"/>
  <c r="F172" i="7"/>
  <c r="F176" i="7"/>
  <c r="F180" i="7"/>
  <c r="F184" i="7"/>
  <c r="F188" i="7"/>
  <c r="F192" i="7"/>
  <c r="F196" i="7"/>
  <c r="F200" i="7"/>
  <c r="F204" i="7"/>
  <c r="F208" i="7"/>
  <c r="F212" i="7"/>
  <c r="F216" i="7"/>
  <c r="F220" i="7"/>
  <c r="F224" i="7"/>
  <c r="F228" i="7"/>
  <c r="F13" i="7"/>
  <c r="F17" i="7"/>
  <c r="F29" i="7"/>
  <c r="F41" i="7"/>
  <c r="F53" i="7"/>
  <c r="F65" i="7"/>
  <c r="F77" i="7"/>
  <c r="F89" i="7"/>
  <c r="F101" i="7"/>
  <c r="F113" i="7"/>
  <c r="F125" i="7"/>
  <c r="F137" i="7"/>
  <c r="F149" i="7"/>
  <c r="F161" i="7"/>
  <c r="F173" i="7"/>
  <c r="F185" i="7"/>
  <c r="F197" i="7"/>
  <c r="F209" i="7"/>
  <c r="F221" i="7"/>
  <c r="C7" i="11"/>
  <c r="C6" i="11"/>
</calcChain>
</file>

<file path=xl/sharedStrings.xml><?xml version="1.0" encoding="utf-8"?>
<sst xmlns="http://schemas.openxmlformats.org/spreadsheetml/2006/main" count="880" uniqueCount="630">
  <si>
    <t>Nom</t>
  </si>
  <si>
    <t>Hébert</t>
  </si>
  <si>
    <t>Martin</t>
  </si>
  <si>
    <t>Roy</t>
  </si>
  <si>
    <t>Talina</t>
  </si>
  <si>
    <t>Prénom</t>
  </si>
  <si>
    <t>ADAM</t>
  </si>
  <si>
    <t>Lecours</t>
  </si>
  <si>
    <t>ADELE</t>
  </si>
  <si>
    <t>Poitras</t>
  </si>
  <si>
    <t>ALEXANDRE</t>
  </si>
  <si>
    <t>Laprise</t>
  </si>
  <si>
    <t>ALEXIA</t>
  </si>
  <si>
    <t>Auclair</t>
  </si>
  <si>
    <t>ALEXIS</t>
  </si>
  <si>
    <t>St-Hilaire</t>
  </si>
  <si>
    <t>ALICE</t>
  </si>
  <si>
    <t>Hamel</t>
  </si>
  <si>
    <t>ALICIA</t>
  </si>
  <si>
    <t>Gilbert</t>
  </si>
  <si>
    <t>AMELIA</t>
  </si>
  <si>
    <t>Bernard</t>
  </si>
  <si>
    <t>ANAIS</t>
  </si>
  <si>
    <t>Lacroix</t>
  </si>
  <si>
    <t>ANNABELLE</t>
  </si>
  <si>
    <t>Jean</t>
  </si>
  <si>
    <t>ANTHONY</t>
  </si>
  <si>
    <t>Galarneau</t>
  </si>
  <si>
    <t>ANTOINE</t>
  </si>
  <si>
    <t>White</t>
  </si>
  <si>
    <t>ARNAUD</t>
  </si>
  <si>
    <t>Latulippe</t>
  </si>
  <si>
    <t>ARTHUR</t>
  </si>
  <si>
    <t>Valiquette</t>
  </si>
  <si>
    <t>AURELIE</t>
  </si>
  <si>
    <t>Hudon</t>
  </si>
  <si>
    <t>BEATRICE</t>
  </si>
  <si>
    <t>Gravel</t>
  </si>
  <si>
    <t>BENJAMIN</t>
  </si>
  <si>
    <t>Brosseau</t>
  </si>
  <si>
    <t>CAMILLE</t>
  </si>
  <si>
    <t>Guay</t>
  </si>
  <si>
    <t>CHARLES</t>
  </si>
  <si>
    <t>Miron</t>
  </si>
  <si>
    <t>CHARLIE</t>
  </si>
  <si>
    <t>Charbonneau</t>
  </si>
  <si>
    <t>CHARLOTTE</t>
  </si>
  <si>
    <t>Thériault</t>
  </si>
  <si>
    <t>CHLOE</t>
  </si>
  <si>
    <t>Rousseau</t>
  </si>
  <si>
    <t>CLARA</t>
  </si>
  <si>
    <t>Audet</t>
  </si>
  <si>
    <t>CORALIE</t>
  </si>
  <si>
    <t>Rochon</t>
  </si>
  <si>
    <t>DYLAN</t>
  </si>
  <si>
    <t>Claveau</t>
  </si>
  <si>
    <t>EDOUARD</t>
  </si>
  <si>
    <t>Nadon</t>
  </si>
  <si>
    <t>ELI</t>
  </si>
  <si>
    <t>Pitre</t>
  </si>
  <si>
    <t>ELIZABETH</t>
  </si>
  <si>
    <t>Picard</t>
  </si>
  <si>
    <t>ELLIOT</t>
  </si>
  <si>
    <t>Delorme</t>
  </si>
  <si>
    <t>ELODIE</t>
  </si>
  <si>
    <t>Jacques</t>
  </si>
  <si>
    <t>EMILE</t>
  </si>
  <si>
    <t>Beaudin</t>
  </si>
  <si>
    <t>EMILIE</t>
  </si>
  <si>
    <t>Brisebois</t>
  </si>
  <si>
    <t>EMMA</t>
  </si>
  <si>
    <t>Arsenault</t>
  </si>
  <si>
    <t>EMY</t>
  </si>
  <si>
    <t>Brière</t>
  </si>
  <si>
    <t>ETHAN</t>
  </si>
  <si>
    <t>Le</t>
  </si>
  <si>
    <t>ETIENNE</t>
  </si>
  <si>
    <t>Migneault</t>
  </si>
  <si>
    <t>EVA</t>
  </si>
  <si>
    <t>Robert</t>
  </si>
  <si>
    <t>EVE</t>
  </si>
  <si>
    <t>Godbout</t>
  </si>
  <si>
    <t>FELIX</t>
  </si>
  <si>
    <t>Ricard</t>
  </si>
  <si>
    <t>FLAVIE</t>
  </si>
  <si>
    <t>Moreau</t>
  </si>
  <si>
    <t>FLORENCE</t>
  </si>
  <si>
    <t>Houle</t>
  </si>
  <si>
    <t>GABRIEL</t>
  </si>
  <si>
    <t>Deschamps</t>
  </si>
  <si>
    <t>GABRIELLE</t>
  </si>
  <si>
    <t>Dionne</t>
  </si>
  <si>
    <t>HENRI</t>
  </si>
  <si>
    <t>Dumoulin</t>
  </si>
  <si>
    <t>HUGO</t>
  </si>
  <si>
    <t>Turmel</t>
  </si>
  <si>
    <t>ISAAC</t>
  </si>
  <si>
    <t>Lemaire</t>
  </si>
  <si>
    <t>JACOB</t>
  </si>
  <si>
    <t>Durocher</t>
  </si>
  <si>
    <t>JADE</t>
  </si>
  <si>
    <t>Giroux</t>
  </si>
  <si>
    <t>JAMES</t>
  </si>
  <si>
    <t>Bonin</t>
  </si>
  <si>
    <t>JAYDEN</t>
  </si>
  <si>
    <t>Chassé</t>
  </si>
  <si>
    <t>JEANNE</t>
  </si>
  <si>
    <t>Beauchemin</t>
  </si>
  <si>
    <t>JEREMY</t>
  </si>
  <si>
    <t>Riopel</t>
  </si>
  <si>
    <t>JULIA</t>
  </si>
  <si>
    <t>Desrosiers</t>
  </si>
  <si>
    <t>JULIETTE</t>
  </si>
  <si>
    <t>Allard</t>
  </si>
  <si>
    <t>JUSTIN</t>
  </si>
  <si>
    <t>Thompson</t>
  </si>
  <si>
    <t>LAURENCE</t>
  </si>
  <si>
    <t>Raymond</t>
  </si>
  <si>
    <t>LAURENT</t>
  </si>
  <si>
    <t>Lahaie</t>
  </si>
  <si>
    <t>LAURIE</t>
  </si>
  <si>
    <t>Carrier</t>
  </si>
  <si>
    <t>LEA</t>
  </si>
  <si>
    <t>Dupuis</t>
  </si>
  <si>
    <t>LEO</t>
  </si>
  <si>
    <t>Henry</t>
  </si>
  <si>
    <t>LEONIE</t>
  </si>
  <si>
    <t>Goulet</t>
  </si>
  <si>
    <t>LIAM</t>
  </si>
  <si>
    <t>Lamarre</t>
  </si>
  <si>
    <t>LIVIA</t>
  </si>
  <si>
    <t>Fontaine</t>
  </si>
  <si>
    <t>LOGAN</t>
  </si>
  <si>
    <t>Tran</t>
  </si>
  <si>
    <t>LOIC</t>
  </si>
  <si>
    <t>Cusson</t>
  </si>
  <si>
    <t>LOUIS</t>
  </si>
  <si>
    <t>Sauvageau</t>
  </si>
  <si>
    <t>LUCAS</t>
  </si>
  <si>
    <t>Mongrain</t>
  </si>
  <si>
    <t>MAELIE</t>
  </si>
  <si>
    <t>Renaud</t>
  </si>
  <si>
    <t>MAEVA</t>
  </si>
  <si>
    <t>Vachon</t>
  </si>
  <si>
    <t>MATHIS</t>
  </si>
  <si>
    <t>Théorêt</t>
  </si>
  <si>
    <t>MIA</t>
  </si>
  <si>
    <t>Boivin</t>
  </si>
  <si>
    <t>MILA</t>
  </si>
  <si>
    <t>Labelle</t>
  </si>
  <si>
    <t>NATHAN</t>
  </si>
  <si>
    <t>Monette</t>
  </si>
  <si>
    <t>NICOLAS</t>
  </si>
  <si>
    <t>Chevrier</t>
  </si>
  <si>
    <t>NOAH</t>
  </si>
  <si>
    <t>Jobin</t>
  </si>
  <si>
    <t>NOEMIE</t>
  </si>
  <si>
    <t>Guimond</t>
  </si>
  <si>
    <t>NOLAN</t>
  </si>
  <si>
    <t>Babin</t>
  </si>
  <si>
    <t>OLIVIA</t>
  </si>
  <si>
    <t>Gaudreault</t>
  </si>
  <si>
    <t>OLIVIER</t>
  </si>
  <si>
    <t>Daigneault</t>
  </si>
  <si>
    <t>OPHELIE</t>
  </si>
  <si>
    <t>Guilbault</t>
  </si>
  <si>
    <t>RAPHAEL</t>
  </si>
  <si>
    <t>Chamberland</t>
  </si>
  <si>
    <t>RAPHAELLE</t>
  </si>
  <si>
    <t>Trudel</t>
  </si>
  <si>
    <t>ROMY</t>
  </si>
  <si>
    <t>Lambert</t>
  </si>
  <si>
    <t>ROSALIE</t>
  </si>
  <si>
    <t>Lemay</t>
  </si>
  <si>
    <t>ROSE</t>
  </si>
  <si>
    <t>Legault</t>
  </si>
  <si>
    <t>SAMUEL</t>
  </si>
  <si>
    <t>Cardinal</t>
  </si>
  <si>
    <t>SARAH</t>
  </si>
  <si>
    <t>Larouche</t>
  </si>
  <si>
    <t>SOFIA</t>
  </si>
  <si>
    <t>Deschênes</t>
  </si>
  <si>
    <t>SOPHIA</t>
  </si>
  <si>
    <t>Millette</t>
  </si>
  <si>
    <t>THEO</t>
  </si>
  <si>
    <t>Pageau</t>
  </si>
  <si>
    <t>THOMAS</t>
  </si>
  <si>
    <t>Cadieux</t>
  </si>
  <si>
    <t>TRISTAN</t>
  </si>
  <si>
    <t>Carignan</t>
  </si>
  <si>
    <t>VICTOR</t>
  </si>
  <si>
    <t>St-Jacques</t>
  </si>
  <si>
    <t>VICTORIA</t>
  </si>
  <si>
    <t>Leduc</t>
  </si>
  <si>
    <t>VINCENT</t>
  </si>
  <si>
    <t>Bourdeau</t>
  </si>
  <si>
    <t>WILLIAM</t>
  </si>
  <si>
    <t>Brown</t>
  </si>
  <si>
    <t>XAVIER</t>
  </si>
  <si>
    <t>Pelchat</t>
  </si>
  <si>
    <t>ZACHARY</t>
  </si>
  <si>
    <t>Jolicoeur</t>
  </si>
  <si>
    <t>ZACK</t>
  </si>
  <si>
    <t>St-Arnaud</t>
  </si>
  <si>
    <t>ZOE</t>
  </si>
  <si>
    <t>Villeneuve</t>
  </si>
  <si>
    <t>Ville</t>
  </si>
  <si>
    <t>Montréal</t>
  </si>
  <si>
    <t>Capitale-Nationale</t>
  </si>
  <si>
    <t>Laval</t>
  </si>
  <si>
    <t>Gatineau</t>
  </si>
  <si>
    <t>Outaouais</t>
  </si>
  <si>
    <t>Montérégie</t>
  </si>
  <si>
    <t>Sherbrooke</t>
  </si>
  <si>
    <t>Estrie</t>
  </si>
  <si>
    <t>Saguenay–Lac-Saint-Jean</t>
  </si>
  <si>
    <t>Chaudière-Appalaches</t>
  </si>
  <si>
    <t>Mauricie</t>
  </si>
  <si>
    <t>Terrebonne</t>
  </si>
  <si>
    <t>Population</t>
  </si>
  <si>
    <t>Acton Vale</t>
  </si>
  <si>
    <t>Alma</t>
  </si>
  <si>
    <t>Amos</t>
  </si>
  <si>
    <t>Abitibi-Témiscamingue</t>
  </si>
  <si>
    <t>Amqui</t>
  </si>
  <si>
    <t>Bas-Saint-Laurent</t>
  </si>
  <si>
    <t>Asbestos</t>
  </si>
  <si>
    <t>Centre-du-Québec</t>
  </si>
  <si>
    <t>Baie-Comeau</t>
  </si>
  <si>
    <t>Côte-Nord</t>
  </si>
  <si>
    <t>Baie-d'Urfé</t>
  </si>
  <si>
    <t>Baie-Saint-Paul</t>
  </si>
  <si>
    <t>Barkmere</t>
  </si>
  <si>
    <t>Laurentides</t>
  </si>
  <si>
    <t>Beaconsfield</t>
  </si>
  <si>
    <t>Beauceville</t>
  </si>
  <si>
    <t>Beauharnois</t>
  </si>
  <si>
    <t>Beaupré</t>
  </si>
  <si>
    <t>Bécancour</t>
  </si>
  <si>
    <t>Bedford</t>
  </si>
  <si>
    <t>Belleterre</t>
  </si>
  <si>
    <t>Belœil</t>
  </si>
  <si>
    <t>Berthierville</t>
  </si>
  <si>
    <t>Lanaudière</t>
  </si>
  <si>
    <t>Blainville</t>
  </si>
  <si>
    <t>Bois-des-Filion</t>
  </si>
  <si>
    <t>Boisbriand</t>
  </si>
  <si>
    <t>Bonaventure</t>
  </si>
  <si>
    <t>Gaspésie–Îles-de-la-Madeleine</t>
  </si>
  <si>
    <t>Boucherville</t>
  </si>
  <si>
    <t>Lac-Brome</t>
  </si>
  <si>
    <t>Bromont</t>
  </si>
  <si>
    <t>Brossard</t>
  </si>
  <si>
    <t>Brownsburg-Chatham</t>
  </si>
  <si>
    <t>Cabano</t>
  </si>
  <si>
    <t>Candiac</t>
  </si>
  <si>
    <t>Cap-Chat</t>
  </si>
  <si>
    <t>Cap-Santé</t>
  </si>
  <si>
    <t>Portneuf</t>
  </si>
  <si>
    <t>Carleton-sur-Mer</t>
  </si>
  <si>
    <t>Causapscal</t>
  </si>
  <si>
    <t>Chambly</t>
  </si>
  <si>
    <t>Chandler</t>
  </si>
  <si>
    <t>Chapais</t>
  </si>
  <si>
    <t>Nord-du-Québec</t>
  </si>
  <si>
    <t>Charlemagne</t>
  </si>
  <si>
    <t>L'Assomption</t>
  </si>
  <si>
    <t>Châteauguay</t>
  </si>
  <si>
    <t>Château-Richer</t>
  </si>
  <si>
    <t>Chibougamau</t>
  </si>
  <si>
    <t>Clermont</t>
  </si>
  <si>
    <t>Coaticook</t>
  </si>
  <si>
    <t>Contrecœur</t>
  </si>
  <si>
    <t>Cookshire-Eaton</t>
  </si>
  <si>
    <t>Côte-Saint-Luc</t>
  </si>
  <si>
    <t>Coteau-du-Lac</t>
  </si>
  <si>
    <t>Cowansville</t>
  </si>
  <si>
    <t>Danville</t>
  </si>
  <si>
    <t>Daveluyville</t>
  </si>
  <si>
    <t>Dégelis</t>
  </si>
  <si>
    <t>Delson</t>
  </si>
  <si>
    <t>Desbiens</t>
  </si>
  <si>
    <t>Deux-Montagnes</t>
  </si>
  <si>
    <t>Disraeli</t>
  </si>
  <si>
    <t>Dolbeau-Mistassini</t>
  </si>
  <si>
    <t>Dollard-des-Ormeaux</t>
  </si>
  <si>
    <t>Donnacona</t>
  </si>
  <si>
    <t>Dorval</t>
  </si>
  <si>
    <t>Drummondville</t>
  </si>
  <si>
    <t>Dunham</t>
  </si>
  <si>
    <t>Duparquet</t>
  </si>
  <si>
    <t>East Angus</t>
  </si>
  <si>
    <t>Estérel</t>
  </si>
  <si>
    <t>Farnham</t>
  </si>
  <si>
    <t>Fermont</t>
  </si>
  <si>
    <t>Forestville</t>
  </si>
  <si>
    <t>Fossambault-sur-le-Lac</t>
  </si>
  <si>
    <t>Gaspé</t>
  </si>
  <si>
    <t>Gracefield</t>
  </si>
  <si>
    <t>Granby</t>
  </si>
  <si>
    <t>Grande-Rivière</t>
  </si>
  <si>
    <t>Hampstead</t>
  </si>
  <si>
    <t>Hudson</t>
  </si>
  <si>
    <t>Huntingdon</t>
  </si>
  <si>
    <t>L'Île-Cadieux</t>
  </si>
  <si>
    <t>L'Île-Dorval</t>
  </si>
  <si>
    <t>L'Île-Perrot</t>
  </si>
  <si>
    <t>Joliette</t>
  </si>
  <si>
    <t>Kingsey Falls</t>
  </si>
  <si>
    <t>Kirkland</t>
  </si>
  <si>
    <t>Agglomération de Montréal</t>
  </si>
  <si>
    <t>Lac-Delage</t>
  </si>
  <si>
    <t>Lac-Mégantic</t>
  </si>
  <si>
    <t>Lac-Saint-Joseph</t>
  </si>
  <si>
    <t>Lac-Sergent</t>
  </si>
  <si>
    <t>Lachute</t>
  </si>
  <si>
    <t>L'Ancienne-Lorette</t>
  </si>
  <si>
    <t>Québec</t>
  </si>
  <si>
    <t>L'Épiphanie</t>
  </si>
  <si>
    <t>La Malbaie</t>
  </si>
  <si>
    <t>La Pocatière</t>
  </si>
  <si>
    <t>La Prairie</t>
  </si>
  <si>
    <t>La Sarre</t>
  </si>
  <si>
    <t>La Tuque</t>
  </si>
  <si>
    <t>Lavaltrie</t>
  </si>
  <si>
    <t>Lebel-sur-Quévillon</t>
  </si>
  <si>
    <t>Léry</t>
  </si>
  <si>
    <t>Lévis</t>
  </si>
  <si>
    <t>Longueuil</t>
  </si>
  <si>
    <t>Lorraine</t>
  </si>
  <si>
    <t>Louiseville</t>
  </si>
  <si>
    <t>Macamic</t>
  </si>
  <si>
    <t>Magog</t>
  </si>
  <si>
    <t>Malartic</t>
  </si>
  <si>
    <t>Maniwaki</t>
  </si>
  <si>
    <t>Marieville</t>
  </si>
  <si>
    <t>Mascouche</t>
  </si>
  <si>
    <t>Matagami</t>
  </si>
  <si>
    <t>Matane</t>
  </si>
  <si>
    <t>Mercier</t>
  </si>
  <si>
    <t>Métabetchouan–Lac-à-la-Croix</t>
  </si>
  <si>
    <t>Métis-sur-Mer</t>
  </si>
  <si>
    <t>Mirabel (Québec)</t>
  </si>
  <si>
    <t>Mont-Joli</t>
  </si>
  <si>
    <t>Mont-Laurier</t>
  </si>
  <si>
    <t>Mont-Saint-Hilaire</t>
  </si>
  <si>
    <t>Mont-Tremblant</t>
  </si>
  <si>
    <t>Montmagny</t>
  </si>
  <si>
    <t>Montréal-Est</t>
  </si>
  <si>
    <t>Montréal-Ouest</t>
  </si>
  <si>
    <t>Mont-Royal</t>
  </si>
  <si>
    <t>Murdochville</t>
  </si>
  <si>
    <t>Neuville</t>
  </si>
  <si>
    <t>New Richmond</t>
  </si>
  <si>
    <t>Nicolet</t>
  </si>
  <si>
    <t>Normandin</t>
  </si>
  <si>
    <t>Notre-Dame-de-l'Île-Perrot</t>
  </si>
  <si>
    <t>Notre-Dame-des-Prairies</t>
  </si>
  <si>
    <t>Notre-Dame-du-Lac</t>
  </si>
  <si>
    <t>Otterburn Park</t>
  </si>
  <si>
    <t>Paspébiac</t>
  </si>
  <si>
    <t>Percé</t>
  </si>
  <si>
    <t>Pincourt</t>
  </si>
  <si>
    <t>Plessisville</t>
  </si>
  <si>
    <t>Pohénégamook</t>
  </si>
  <si>
    <t>Pointe-Claire</t>
  </si>
  <si>
    <t>Pont-Rouge</t>
  </si>
  <si>
    <t>Port-Cartier</t>
  </si>
  <si>
    <t>Princeville</t>
  </si>
  <si>
    <t>Prévost</t>
  </si>
  <si>
    <t>Repentigny</t>
  </si>
  <si>
    <t>Richelieu</t>
  </si>
  <si>
    <t>Richmond</t>
  </si>
  <si>
    <t>Rimouski</t>
  </si>
  <si>
    <t>Rivière-du-Loup</t>
  </si>
  <si>
    <t>Rivière-Rouge</t>
  </si>
  <si>
    <t>Roberval</t>
  </si>
  <si>
    <t>Rosemère</t>
  </si>
  <si>
    <t>Rouyn-Noranda</t>
  </si>
  <si>
    <t>Saguenay</t>
  </si>
  <si>
    <t>Sainte-Adèle</t>
  </si>
  <si>
    <t>Sainte-Agathe-des-Monts</t>
  </si>
  <si>
    <t>Sainte-Anne-de-Beaupré</t>
  </si>
  <si>
    <t>Sainte-Anne-de-Bellevue</t>
  </si>
  <si>
    <t>Sainte-Anne-des-Monts</t>
  </si>
  <si>
    <t>Sainte-Anne-des-Plaines</t>
  </si>
  <si>
    <t>Saint-Augustin-de-Desmaures</t>
  </si>
  <si>
    <t>Saint-Basile</t>
  </si>
  <si>
    <t>Saint-Basile-le-Grand</t>
  </si>
  <si>
    <t>Saint-Bruno-de-Montarville</t>
  </si>
  <si>
    <t>Sainte-Catherine</t>
  </si>
  <si>
    <t>Sainte-Catherine-de-la-Jacques-Cartier</t>
  </si>
  <si>
    <t>Saint-Césaire</t>
  </si>
  <si>
    <t>Saint-Constant</t>
  </si>
  <si>
    <t>Saint-Eustache</t>
  </si>
  <si>
    <t>Saint-Félicien</t>
  </si>
  <si>
    <t>Saint-Gabriel</t>
  </si>
  <si>
    <t>Saint-Georges</t>
  </si>
  <si>
    <t>Saint-Hyacinthe</t>
  </si>
  <si>
    <t>Saint-Jean-sur-Richelieu</t>
  </si>
  <si>
    <t>Saint-Jérôme</t>
  </si>
  <si>
    <t>Saint-Joseph-de-Beauce</t>
  </si>
  <si>
    <t>Saint-Joseph-de-Sorel</t>
  </si>
  <si>
    <t>Sainte-Julie</t>
  </si>
  <si>
    <t>Saint-Lambert</t>
  </si>
  <si>
    <t>Saint-Lazare</t>
  </si>
  <si>
    <t>Saint-Lin-Laurentides</t>
  </si>
  <si>
    <t>Saint-Marc-des-Carrières</t>
  </si>
  <si>
    <t>Sainte-Marguerite-du-Lac-Masson</t>
  </si>
  <si>
    <t>Sainte-Marie</t>
  </si>
  <si>
    <t>Sainte-Marthe-sur-le-Lac</t>
  </si>
  <si>
    <t>Saint-Ours</t>
  </si>
  <si>
    <t>Saint-Pamphile</t>
  </si>
  <si>
    <t>Saint-Pascal</t>
  </si>
  <si>
    <t>Saint-Pie</t>
  </si>
  <si>
    <t>Saint-Raymond</t>
  </si>
  <si>
    <t>Saint-Rémi</t>
  </si>
  <si>
    <t>Saint-Sauveur</t>
  </si>
  <si>
    <t>Sainte-Thérèse</t>
  </si>
  <si>
    <t>Saint-Tite</t>
  </si>
  <si>
    <t>Salaberry-de-Valleyfield</t>
  </si>
  <si>
    <t>Schefferville</t>
  </si>
  <si>
    <t>Scotstown</t>
  </si>
  <si>
    <t>Senneterre</t>
  </si>
  <si>
    <t>Sept-Îles</t>
  </si>
  <si>
    <t>Shawinigan</t>
  </si>
  <si>
    <t>Sorel-Tracy</t>
  </si>
  <si>
    <t>Stanstead</t>
  </si>
  <si>
    <t>Sutton</t>
  </si>
  <si>
    <t>Témiscaming</t>
  </si>
  <si>
    <t>Thetford Mines</t>
  </si>
  <si>
    <t>Thurso</t>
  </si>
  <si>
    <t>Trois-Pistoles</t>
  </si>
  <si>
    <t>Trois-Rivières</t>
  </si>
  <si>
    <t>Val-d'Or</t>
  </si>
  <si>
    <t>Valcourt</t>
  </si>
  <si>
    <t>Varennes</t>
  </si>
  <si>
    <t>Vaudreuil-Dorion</t>
  </si>
  <si>
    <t>Victoriaville</t>
  </si>
  <si>
    <t>Ville-Marie</t>
  </si>
  <si>
    <t>Warwick</t>
  </si>
  <si>
    <t>Waterloo</t>
  </si>
  <si>
    <t>Waterville</t>
  </si>
  <si>
    <t>Westmount</t>
  </si>
  <si>
    <t>Windsor</t>
  </si>
  <si>
    <t>Région</t>
  </si>
  <si>
    <t>Lucas</t>
  </si>
  <si>
    <t>Hugo</t>
  </si>
  <si>
    <t>Louis</t>
  </si>
  <si>
    <t>Gabriel</t>
  </si>
  <si>
    <t>Ethan</t>
  </si>
  <si>
    <t>Nathan</t>
  </si>
  <si>
    <t>Léo</t>
  </si>
  <si>
    <t>Adam</t>
  </si>
  <si>
    <t>Jules</t>
  </si>
  <si>
    <t>Nolan</t>
  </si>
  <si>
    <t>Enzo</t>
  </si>
  <si>
    <t>Arthur</t>
  </si>
  <si>
    <t>Raphaël</t>
  </si>
  <si>
    <t>Mathis</t>
  </si>
  <si>
    <t>Tom</t>
  </si>
  <si>
    <t>Théo</t>
  </si>
  <si>
    <t>Sacha</t>
  </si>
  <si>
    <t>Paul</t>
  </si>
  <si>
    <t>Noah</t>
  </si>
  <si>
    <t>Clément</t>
  </si>
  <si>
    <t>Liam</t>
  </si>
  <si>
    <t>Maxime</t>
  </si>
  <si>
    <t>Axel</t>
  </si>
  <si>
    <t>Gabin</t>
  </si>
  <si>
    <t>Mohamed</t>
  </si>
  <si>
    <t>Baptiste</t>
  </si>
  <si>
    <t>Thomas</t>
  </si>
  <si>
    <t>Yanis</t>
  </si>
  <si>
    <t>Antoine</t>
  </si>
  <si>
    <t>Mathéo</t>
  </si>
  <si>
    <t>Maxence</t>
  </si>
  <si>
    <t>Robin</t>
  </si>
  <si>
    <t>Rayan</t>
  </si>
  <si>
    <t>Valentin</t>
  </si>
  <si>
    <t>Evan</t>
  </si>
  <si>
    <t>Alexandre</t>
  </si>
  <si>
    <t>Victor</t>
  </si>
  <si>
    <t>Aaron</t>
  </si>
  <si>
    <t>Alexis</t>
  </si>
  <si>
    <t>Simon</t>
  </si>
  <si>
    <t>Samuel</t>
  </si>
  <si>
    <t>Noa</t>
  </si>
  <si>
    <t>Lenny</t>
  </si>
  <si>
    <t>Lorenzo</t>
  </si>
  <si>
    <t>Mathys</t>
  </si>
  <si>
    <t>Quentin</t>
  </si>
  <si>
    <t>Kylian</t>
  </si>
  <si>
    <t>Esteban</t>
  </si>
  <si>
    <t>Gaspard</t>
  </si>
  <si>
    <t> Emma</t>
  </si>
  <si>
    <t> Lea</t>
  </si>
  <si>
    <t> Jade</t>
  </si>
  <si>
    <t> Manon</t>
  </si>
  <si>
    <t> Chloe</t>
  </si>
  <si>
    <t> Ines</t>
  </si>
  <si>
    <t> Camille</t>
  </si>
  <si>
    <t> Clara</t>
  </si>
  <si>
    <t> Sarah</t>
  </si>
  <si>
    <t> Lola</t>
  </si>
  <si>
    <t> Zoe</t>
  </si>
  <si>
    <t> Louise</t>
  </si>
  <si>
    <t> Eva</t>
  </si>
  <si>
    <t> Anais</t>
  </si>
  <si>
    <t> Lilou</t>
  </si>
  <si>
    <t> Maelys</t>
  </si>
  <si>
    <t> Lucie</t>
  </si>
  <si>
    <t> Romane</t>
  </si>
  <si>
    <t> Lena</t>
  </si>
  <si>
    <t> Lina</t>
  </si>
  <si>
    <t> Marie</t>
  </si>
  <si>
    <t> Laura</t>
  </si>
  <si>
    <t> Marine</t>
  </si>
  <si>
    <t> Pauline</t>
  </si>
  <si>
    <t> Julie</t>
  </si>
  <si>
    <t> Mathilde</t>
  </si>
  <si>
    <t> Marion</t>
  </si>
  <si>
    <t> Oceane</t>
  </si>
  <si>
    <t> Melanie</t>
  </si>
  <si>
    <t> Ophelie</t>
  </si>
  <si>
    <t> Justine</t>
  </si>
  <si>
    <t> Morgane</t>
  </si>
  <si>
    <t> Charlotte</t>
  </si>
  <si>
    <t> Elodie</t>
  </si>
  <si>
    <t>Tremblay</t>
  </si>
  <si>
    <t>Caron</t>
  </si>
  <si>
    <t>Richard</t>
  </si>
  <si>
    <t>Dion</t>
  </si>
  <si>
    <t>Gagnon</t>
  </si>
  <si>
    <t>Beaulieu</t>
  </si>
  <si>
    <t>Michaud</t>
  </si>
  <si>
    <t>Cloutier</t>
  </si>
  <si>
    <t>Bolduc</t>
  </si>
  <si>
    <t>Côté</t>
  </si>
  <si>
    <t>Dubé</t>
  </si>
  <si>
    <t>Desjardins</t>
  </si>
  <si>
    <t>Bérubé</t>
  </si>
  <si>
    <t>Bouchard</t>
  </si>
  <si>
    <t>Poirier</t>
  </si>
  <si>
    <t>Couture</t>
  </si>
  <si>
    <t>Boisvert</t>
  </si>
  <si>
    <t>Gauthier</t>
  </si>
  <si>
    <t>Fournier</t>
  </si>
  <si>
    <t>Turcotte</t>
  </si>
  <si>
    <t>Langlois</t>
  </si>
  <si>
    <t>Morin</t>
  </si>
  <si>
    <t>Lapointe</t>
  </si>
  <si>
    <t>Lachance</t>
  </si>
  <si>
    <t>Ménard</t>
  </si>
  <si>
    <t>Lavoie</t>
  </si>
  <si>
    <t>Leclerc</t>
  </si>
  <si>
    <t>Parent</t>
  </si>
  <si>
    <t>Therrien</t>
  </si>
  <si>
    <t>Fortin</t>
  </si>
  <si>
    <t>Lefebvre</t>
  </si>
  <si>
    <t>Blais</t>
  </si>
  <si>
    <t>Plante</t>
  </si>
  <si>
    <t>Gagné</t>
  </si>
  <si>
    <t>Poulin</t>
  </si>
  <si>
    <t>Gosselin</t>
  </si>
  <si>
    <t>Bilodeau</t>
  </si>
  <si>
    <t>Ouellet</t>
  </si>
  <si>
    <t>Thibault</t>
  </si>
  <si>
    <t>Savard</t>
  </si>
  <si>
    <t>Blanchette</t>
  </si>
  <si>
    <t>Pelletier</t>
  </si>
  <si>
    <t>St-Pierre</t>
  </si>
  <si>
    <t>Proulx</t>
  </si>
  <si>
    <t>Dubois</t>
  </si>
  <si>
    <t>Bélanger</t>
  </si>
  <si>
    <t>Nadeau</t>
  </si>
  <si>
    <t>Beaudoin</t>
  </si>
  <si>
    <t>Champagne</t>
  </si>
  <si>
    <t>Lévesque</t>
  </si>
  <si>
    <t>Demers</t>
  </si>
  <si>
    <t>Paradis</t>
  </si>
  <si>
    <t>Bergeron</t>
  </si>
  <si>
    <t>Landry</t>
  </si>
  <si>
    <t>Perreault</t>
  </si>
  <si>
    <t>Fortier</t>
  </si>
  <si>
    <t>Leblanc</t>
  </si>
  <si>
    <t>Martel</t>
  </si>
  <si>
    <t>Boudreau</t>
  </si>
  <si>
    <t>Paquette</t>
  </si>
  <si>
    <t>Bédard</t>
  </si>
  <si>
    <t>Lemieux</t>
  </si>
  <si>
    <t>Girard</t>
  </si>
  <si>
    <t>Grenier</t>
  </si>
  <si>
    <t>Cyr</t>
  </si>
  <si>
    <t>Simard</t>
  </si>
  <si>
    <t>Lessard</t>
  </si>
  <si>
    <t>Perron</t>
  </si>
  <si>
    <t>Boucher</t>
  </si>
  <si>
    <t>Bernier</t>
  </si>
  <si>
    <t>Dufour</t>
  </si>
  <si>
    <t>Christiane</t>
  </si>
  <si>
    <t>Annie</t>
  </si>
  <si>
    <t>Lydia</t>
  </si>
  <si>
    <t>Alexia</t>
  </si>
  <si>
    <t>Rachel</t>
  </si>
  <si>
    <t>Carole</t>
  </si>
  <si>
    <t>Cindie</t>
  </si>
  <si>
    <t>Louise</t>
  </si>
  <si>
    <t>Claudia</t>
  </si>
  <si>
    <t>Véronique</t>
  </si>
  <si>
    <t>Adèle</t>
  </si>
  <si>
    <t>Nancy</t>
  </si>
  <si>
    <t>Mélanie</t>
  </si>
  <si>
    <t>Raymonde</t>
  </si>
  <si>
    <t>Numéro</t>
  </si>
  <si>
    <t>Date naissance</t>
  </si>
  <si>
    <t>Les questions ci-dessous peuvent toutes trouver réponse en utilisant la fonction:</t>
  </si>
  <si>
    <t>NB.SI</t>
  </si>
  <si>
    <t>Combien de personnes de la liste habitent dans une ville de plus de 10000 habitants?</t>
  </si>
  <si>
    <t>Combien de personnes habitent la région Montérégie?</t>
  </si>
  <si>
    <t>Combien de personnes sont nées avant 1960?</t>
  </si>
  <si>
    <t>Combien de personnes portent le nom de famille Gilbert?</t>
  </si>
  <si>
    <t>Questions</t>
  </si>
  <si>
    <t>Corrigé</t>
  </si>
  <si>
    <t>Vos réponses</t>
  </si>
  <si>
    <t>*Notez que pour la 3e question, j'ai utilisé le nombre référence de la date 31 décembre 1959.</t>
  </si>
  <si>
    <t>Dans la feuille de calcul Villes du Québec, faites afficher le nombre de résidents de la liste pour chaque ville</t>
  </si>
  <si>
    <t>Mettre votre fonction ici</t>
  </si>
  <si>
    <t>Voir feuille Villes du Québec</t>
  </si>
  <si>
    <t>Directement sur la 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</si>
</sst>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NumberFormat="1"/>
    <xf numFmtId="0" fontId="5" fillId="3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0" xfId="0" applyBorder="1"/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4" fontId="0" fillId="0" borderId="0" xfId="0" applyNumberFormat="1"/>
    <xf numFmtId="174" fontId="5" fillId="3" borderId="0" xfId="0" applyNumberFormat="1" applyFont="1" applyFill="1" applyBorder="1" applyAlignment="1">
      <alignment vertical="center"/>
    </xf>
    <xf numFmtId="174" fontId="5" fillId="0" borderId="0" xfId="0" applyNumberFormat="1" applyFont="1" applyBorder="1" applyAlignment="1">
      <alignment vertical="center"/>
    </xf>
    <xf numFmtId="0" fontId="2" fillId="0" borderId="0" xfId="1"/>
    <xf numFmtId="0" fontId="6" fillId="0" borderId="0" xfId="0" applyFont="1"/>
    <xf numFmtId="15" fontId="0" fillId="0" borderId="0" xfId="0" applyNumberFormat="1"/>
    <xf numFmtId="0" fontId="3" fillId="0" borderId="5" xfId="2" applyBorder="1"/>
    <xf numFmtId="0" fontId="3" fillId="0" borderId="6" xfId="2" applyBorder="1"/>
    <xf numFmtId="0" fontId="3" fillId="0" borderId="7" xfId="2" applyBorder="1"/>
    <xf numFmtId="0" fontId="1" fillId="2" borderId="8" xfId="3" applyBorder="1"/>
    <xf numFmtId="0" fontId="1" fillId="2" borderId="0" xfId="3" applyBorder="1"/>
    <xf numFmtId="0" fontId="1" fillId="2" borderId="9" xfId="3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4" fillId="4" borderId="0" xfId="0" applyFont="1" applyFill="1"/>
  </cellXfs>
  <cellStyles count="4">
    <cellStyle name="20 % - Accent1" xfId="3" builtinId="30"/>
    <cellStyle name="Normal" xfId="0" builtinId="0"/>
    <cellStyle name="Titre" xfId="1" builtinId="15"/>
    <cellStyle name="Titre 1" xfId="2" builtinId="16"/>
  </cellStyles>
  <dxfs count="10">
    <dxf>
      <numFmt numFmtId="0" formatCode="General"/>
    </dxf>
    <dxf>
      <numFmt numFmtId="0" formatCode="General"/>
    </dxf>
    <dxf>
      <numFmt numFmtId="174" formatCode="[$-F800]dddd\,\ mmmm\ dd\,\ 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mmons.wikimedia.org/wiki/File:Villesaguenay.svg?uselang=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190500</xdr:colOff>
      <xdr:row>8</xdr:row>
      <xdr:rowOff>76200</xdr:rowOff>
    </xdr:to>
    <xdr:pic>
      <xdr:nvPicPr>
        <xdr:cNvPr id="2" name="Image 1" descr="Villesaguenay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400175"/>
          <a:ext cx="1905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1:G201" totalsRowShown="0">
  <autoFilter ref="A1:G201"/>
  <tableColumns count="7">
    <tableColumn id="1" name="Prénom" dataDxfId="9"/>
    <tableColumn id="2" name="Nom" dataDxfId="8"/>
    <tableColumn id="8" name="Numéro" dataDxfId="4"/>
    <tableColumn id="11" name="Date naissance" dataDxfId="2"/>
    <tableColumn id="4" name="Ville" dataDxfId="3">
      <calculatedColumnFormula>VLOOKUP(Tableau2[[#This Row],[Numéro]],Tableau4[],2,FALSE)</calculatedColumnFormula>
    </tableColumn>
    <tableColumn id="9" name="Région" dataDxfId="6">
      <calculatedColumnFormula>VLOOKUP(Tableau2[[#This Row],[Numéro]],Tableau4[],4,FALSE)</calculatedColumnFormula>
    </tableColumn>
    <tableColumn id="10" name="Population" dataDxfId="5">
      <calculatedColumnFormula>VLOOKUP(Tableau2[[#This Row],[Numéro]],Tableau4[],3,FALSE)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A1:F228" totalsRowShown="0">
  <autoFilter ref="A1:F228"/>
  <tableColumns count="6">
    <tableColumn id="1" name="Numéro" dataDxfId="7">
      <calculatedColumnFormula>ROW(Tableau4[[#This Row],[Ville]])-1</calculatedColumnFormula>
    </tableColumn>
    <tableColumn id="2" name="Ville"/>
    <tableColumn id="3" name="Population"/>
    <tableColumn id="4" name="Région"/>
    <tableColumn id="5" name="Mettre votre fonction ici" dataDxfId="1"/>
    <tableColumn id="6" name="Corrigé" dataDxfId="0">
      <calculatedColumnFormula>COUNTIF(Tableau2[Ville],Tableau4[[#This Row],[Ville]])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B2" sqref="B2:B201"/>
    </sheetView>
  </sheetViews>
  <sheetFormatPr baseColWidth="10" defaultRowHeight="15" x14ac:dyDescent="0.25"/>
  <cols>
    <col min="1" max="1" width="34.85546875" customWidth="1"/>
    <col min="3" max="3" width="0" hidden="1" customWidth="1"/>
    <col min="4" max="4" width="26.5703125" bestFit="1" customWidth="1"/>
    <col min="5" max="5" width="28.42578125" bestFit="1" customWidth="1"/>
    <col min="6" max="6" width="29.140625" bestFit="1" customWidth="1"/>
    <col min="7" max="7" width="13" bestFit="1" customWidth="1"/>
  </cols>
  <sheetData>
    <row r="1" spans="1:7" x14ac:dyDescent="0.25">
      <c r="A1" t="s">
        <v>5</v>
      </c>
      <c r="B1" t="s">
        <v>0</v>
      </c>
      <c r="C1" t="s">
        <v>614</v>
      </c>
      <c r="D1" s="10" t="s">
        <v>615</v>
      </c>
      <c r="E1" t="s">
        <v>206</v>
      </c>
      <c r="F1" t="s">
        <v>445</v>
      </c>
      <c r="G1" t="s">
        <v>219</v>
      </c>
    </row>
    <row r="2" spans="1:7" x14ac:dyDescent="0.25">
      <c r="A2" s="1" t="s">
        <v>6</v>
      </c>
      <c r="B2" s="4" t="s">
        <v>7</v>
      </c>
      <c r="C2" s="8">
        <v>174</v>
      </c>
      <c r="D2" s="11">
        <v>14287</v>
      </c>
      <c r="E2" t="str">
        <f>VLOOKUP(Tableau2[[#This Row],[Numéro]],Tableau4[],2,FALSE)</f>
        <v>Saint-Félicien</v>
      </c>
      <c r="F2" t="str">
        <f>VLOOKUP(Tableau2[[#This Row],[Numéro]],Tableau4[],4,FALSE)</f>
        <v>Saguenay–Lac-Saint-Jean</v>
      </c>
      <c r="G2" s="3">
        <f>VLOOKUP(Tableau2[[#This Row],[Numéro]],Tableau4[],3,FALSE)</f>
        <v>10477</v>
      </c>
    </row>
    <row r="3" spans="1:7" x14ac:dyDescent="0.25">
      <c r="A3" s="2" t="s">
        <v>8</v>
      </c>
      <c r="B3" s="5" t="s">
        <v>9</v>
      </c>
      <c r="C3" s="9">
        <v>73</v>
      </c>
      <c r="D3" s="12">
        <v>15034</v>
      </c>
      <c r="E3" t="str">
        <f>VLOOKUP(Tableau2[[#This Row],[Numéro]],Tableau4[],2,FALSE)</f>
        <v>Grande-Rivière</v>
      </c>
      <c r="F3" t="str">
        <f>VLOOKUP(Tableau2[[#This Row],[Numéro]],Tableau4[],4,FALSE)</f>
        <v>Gaspésie–Îles-de-la-Madeleine</v>
      </c>
      <c r="G3" s="3">
        <f>VLOOKUP(Tableau2[[#This Row],[Numéro]],Tableau4[],3,FALSE)</f>
        <v>3456</v>
      </c>
    </row>
    <row r="4" spans="1:7" x14ac:dyDescent="0.25">
      <c r="A4" s="1" t="s">
        <v>10</v>
      </c>
      <c r="B4" s="4" t="s">
        <v>11</v>
      </c>
      <c r="C4" s="8">
        <v>171</v>
      </c>
      <c r="D4" s="11">
        <v>25295</v>
      </c>
      <c r="E4" t="str">
        <f>VLOOKUP(Tableau2[[#This Row],[Numéro]],Tableau4[],2,FALSE)</f>
        <v>Saint-Césaire</v>
      </c>
      <c r="F4" t="str">
        <f>VLOOKUP(Tableau2[[#This Row],[Numéro]],Tableau4[],4,FALSE)</f>
        <v>Montérégie</v>
      </c>
      <c r="G4" s="3">
        <f>VLOOKUP(Tableau2[[#This Row],[Numéro]],Tableau4[],3,FALSE)</f>
        <v>5151</v>
      </c>
    </row>
    <row r="5" spans="1:7" x14ac:dyDescent="0.25">
      <c r="A5" s="2" t="s">
        <v>12</v>
      </c>
      <c r="B5" s="5" t="s">
        <v>13</v>
      </c>
      <c r="C5" s="9">
        <v>202</v>
      </c>
      <c r="D5" s="12">
        <v>31130</v>
      </c>
      <c r="E5" t="str">
        <f>VLOOKUP(Tableau2[[#This Row],[Numéro]],Tableau4[],2,FALSE)</f>
        <v>Scotstown</v>
      </c>
      <c r="F5" t="str">
        <f>VLOOKUP(Tableau2[[#This Row],[Numéro]],Tableau4[],4,FALSE)</f>
        <v>Estrie</v>
      </c>
      <c r="G5" s="3">
        <f>VLOOKUP(Tableau2[[#This Row],[Numéro]],Tableau4[],3,FALSE)</f>
        <v>588</v>
      </c>
    </row>
    <row r="6" spans="1:7" x14ac:dyDescent="0.25">
      <c r="A6" s="1" t="s">
        <v>14</v>
      </c>
      <c r="B6" s="4" t="s">
        <v>15</v>
      </c>
      <c r="C6" s="8">
        <v>127</v>
      </c>
      <c r="D6" s="11">
        <v>9320</v>
      </c>
      <c r="E6" t="str">
        <f>VLOOKUP(Tableau2[[#This Row],[Numéro]],Tableau4[],2,FALSE)</f>
        <v>Neuville</v>
      </c>
      <c r="F6" t="str">
        <f>VLOOKUP(Tableau2[[#This Row],[Numéro]],Tableau4[],4,FALSE)</f>
        <v>Capitale-Nationale</v>
      </c>
      <c r="G6" s="3">
        <f>VLOOKUP(Tableau2[[#This Row],[Numéro]],Tableau4[],3,FALSE)</f>
        <v>3638</v>
      </c>
    </row>
    <row r="7" spans="1:7" x14ac:dyDescent="0.25">
      <c r="A7" s="2" t="s">
        <v>16</v>
      </c>
      <c r="B7" s="5" t="s">
        <v>17</v>
      </c>
      <c r="C7" s="9">
        <v>143</v>
      </c>
      <c r="D7" s="12">
        <v>33424</v>
      </c>
      <c r="E7" t="str">
        <f>VLOOKUP(Tableau2[[#This Row],[Numéro]],Tableau4[],2,FALSE)</f>
        <v>Port-Cartier</v>
      </c>
      <c r="F7" t="str">
        <f>VLOOKUP(Tableau2[[#This Row],[Numéro]],Tableau4[],4,FALSE)</f>
        <v>Côte-Nord</v>
      </c>
      <c r="G7" s="3">
        <f>VLOOKUP(Tableau2[[#This Row],[Numéro]],Tableau4[],3,FALSE)</f>
        <v>6758</v>
      </c>
    </row>
    <row r="8" spans="1:7" x14ac:dyDescent="0.25">
      <c r="A8" s="1" t="s">
        <v>18</v>
      </c>
      <c r="B8" s="4" t="s">
        <v>19</v>
      </c>
      <c r="C8" s="8">
        <v>17</v>
      </c>
      <c r="D8" s="11">
        <v>25358</v>
      </c>
      <c r="E8" t="str">
        <f>VLOOKUP(Tableau2[[#This Row],[Numéro]],Tableau4[],2,FALSE)</f>
        <v>Belœil</v>
      </c>
      <c r="F8" t="str">
        <f>VLOOKUP(Tableau2[[#This Row],[Numéro]],Tableau4[],4,FALSE)</f>
        <v>Montérégie</v>
      </c>
      <c r="G8" s="3">
        <f>VLOOKUP(Tableau2[[#This Row],[Numéro]],Tableau4[],3,FALSE)</f>
        <v>20783</v>
      </c>
    </row>
    <row r="9" spans="1:7" x14ac:dyDescent="0.25">
      <c r="A9" s="2" t="s">
        <v>20</v>
      </c>
      <c r="B9" s="5" t="s">
        <v>21</v>
      </c>
      <c r="C9" s="9">
        <v>106</v>
      </c>
      <c r="D9" s="12">
        <v>26923</v>
      </c>
      <c r="E9" t="str">
        <f>VLOOKUP(Tableau2[[#This Row],[Numéro]],Tableau4[],2,FALSE)</f>
        <v>Magog</v>
      </c>
      <c r="F9" t="str">
        <f>VLOOKUP(Tableau2[[#This Row],[Numéro]],Tableau4[],4,FALSE)</f>
        <v>Estrie</v>
      </c>
      <c r="G9" s="3">
        <f>VLOOKUP(Tableau2[[#This Row],[Numéro]],Tableau4[],3,FALSE)</f>
        <v>25358</v>
      </c>
    </row>
    <row r="10" spans="1:7" x14ac:dyDescent="0.25">
      <c r="A10" s="1" t="s">
        <v>22</v>
      </c>
      <c r="B10" s="4" t="s">
        <v>23</v>
      </c>
      <c r="C10" s="8">
        <v>115</v>
      </c>
      <c r="D10" s="11">
        <v>32220</v>
      </c>
      <c r="E10" t="str">
        <f>VLOOKUP(Tableau2[[#This Row],[Numéro]],Tableau4[],2,FALSE)</f>
        <v>Métis-sur-Mer</v>
      </c>
      <c r="F10" t="str">
        <f>VLOOKUP(Tableau2[[#This Row],[Numéro]],Tableau4[],4,FALSE)</f>
        <v>Gaspésie–Îles-de-la-Madeleine</v>
      </c>
      <c r="G10" s="3">
        <f>VLOOKUP(Tableau2[[#This Row],[Numéro]],Tableau4[],3,FALSE)</f>
        <v>604</v>
      </c>
    </row>
    <row r="11" spans="1:7" x14ac:dyDescent="0.25">
      <c r="A11" s="2" t="s">
        <v>24</v>
      </c>
      <c r="B11" s="5" t="s">
        <v>25</v>
      </c>
      <c r="C11" s="9">
        <v>52</v>
      </c>
      <c r="D11" s="12">
        <v>38262</v>
      </c>
      <c r="E11" t="str">
        <f>VLOOKUP(Tableau2[[#This Row],[Numéro]],Tableau4[],2,FALSE)</f>
        <v>Delson</v>
      </c>
      <c r="F11" t="str">
        <f>VLOOKUP(Tableau2[[#This Row],[Numéro]],Tableau4[],4,FALSE)</f>
        <v>Estrie</v>
      </c>
      <c r="G11" s="3">
        <f>VLOOKUP(Tableau2[[#This Row],[Numéro]],Tableau4[],3,FALSE)</f>
        <v>7462</v>
      </c>
    </row>
    <row r="12" spans="1:7" x14ac:dyDescent="0.25">
      <c r="A12" s="1" t="s">
        <v>26</v>
      </c>
      <c r="B12" s="4" t="s">
        <v>27</v>
      </c>
      <c r="C12" s="8">
        <v>134</v>
      </c>
      <c r="D12" s="11">
        <v>11041</v>
      </c>
      <c r="E12" t="str">
        <f>VLOOKUP(Tableau2[[#This Row],[Numéro]],Tableau4[],2,FALSE)</f>
        <v>Otterburn Park</v>
      </c>
      <c r="F12" t="str">
        <f>VLOOKUP(Tableau2[[#This Row],[Numéro]],Tableau4[],4,FALSE)</f>
        <v>Montérégie</v>
      </c>
      <c r="G12" s="3">
        <f>VLOOKUP(Tableau2[[#This Row],[Numéro]],Tableau4[],3,FALSE)</f>
        <v>8464</v>
      </c>
    </row>
    <row r="13" spans="1:7" x14ac:dyDescent="0.25">
      <c r="A13" s="2" t="s">
        <v>28</v>
      </c>
      <c r="B13" s="5" t="s">
        <v>29</v>
      </c>
      <c r="C13" s="9">
        <v>23</v>
      </c>
      <c r="D13" s="12">
        <v>17757</v>
      </c>
      <c r="E13" t="str">
        <f>VLOOKUP(Tableau2[[#This Row],[Numéro]],Tableau4[],2,FALSE)</f>
        <v>Boucherville</v>
      </c>
      <c r="F13" t="str">
        <f>VLOOKUP(Tableau2[[#This Row],[Numéro]],Tableau4[],4,FALSE)</f>
        <v>Montérégie</v>
      </c>
      <c r="G13" s="3">
        <f>VLOOKUP(Tableau2[[#This Row],[Numéro]],Tableau4[],3,FALSE)</f>
        <v>40753</v>
      </c>
    </row>
    <row r="14" spans="1:7" x14ac:dyDescent="0.25">
      <c r="A14" s="1" t="s">
        <v>30</v>
      </c>
      <c r="B14" s="4" t="s">
        <v>31</v>
      </c>
      <c r="C14" s="8">
        <v>214</v>
      </c>
      <c r="D14" s="11">
        <v>38859</v>
      </c>
      <c r="E14" t="str">
        <f>VLOOKUP(Tableau2[[#This Row],[Numéro]],Tableau4[],2,FALSE)</f>
        <v>Trois-Pistoles</v>
      </c>
      <c r="F14" t="str">
        <f>VLOOKUP(Tableau2[[#This Row],[Numéro]],Tableau4[],4,FALSE)</f>
        <v>Bas-Saint-Laurent</v>
      </c>
      <c r="G14" s="3">
        <f>VLOOKUP(Tableau2[[#This Row],[Numéro]],Tableau4[],3,FALSE)</f>
        <v>3456</v>
      </c>
    </row>
    <row r="15" spans="1:7" x14ac:dyDescent="0.25">
      <c r="A15" s="2" t="s">
        <v>32</v>
      </c>
      <c r="B15" s="5" t="s">
        <v>33</v>
      </c>
      <c r="C15" s="9">
        <v>219</v>
      </c>
      <c r="D15" s="12">
        <v>16986</v>
      </c>
      <c r="E15" t="str">
        <f>VLOOKUP(Tableau2[[#This Row],[Numéro]],Tableau4[],2,FALSE)</f>
        <v>Varennes</v>
      </c>
      <c r="F15" t="str">
        <f>VLOOKUP(Tableau2[[#This Row],[Numéro]],Tableau4[],4,FALSE)</f>
        <v>Montérégie</v>
      </c>
      <c r="G15" s="3">
        <f>VLOOKUP(Tableau2[[#This Row],[Numéro]],Tableau4[],3,FALSE)</f>
        <v>20950</v>
      </c>
    </row>
    <row r="16" spans="1:7" x14ac:dyDescent="0.25">
      <c r="A16" s="1" t="s">
        <v>34</v>
      </c>
      <c r="B16" s="4" t="s">
        <v>35</v>
      </c>
      <c r="C16" s="8">
        <v>17</v>
      </c>
      <c r="D16" s="11">
        <v>17253</v>
      </c>
      <c r="E16" t="str">
        <f>VLOOKUP(Tableau2[[#This Row],[Numéro]],Tableau4[],2,FALSE)</f>
        <v>Belœil</v>
      </c>
      <c r="F16" t="str">
        <f>VLOOKUP(Tableau2[[#This Row],[Numéro]],Tableau4[],4,FALSE)</f>
        <v>Montérégie</v>
      </c>
      <c r="G16" s="3">
        <f>VLOOKUP(Tableau2[[#This Row],[Numéro]],Tableau4[],3,FALSE)</f>
        <v>20783</v>
      </c>
    </row>
    <row r="17" spans="1:7" x14ac:dyDescent="0.25">
      <c r="A17" s="2" t="s">
        <v>36</v>
      </c>
      <c r="B17" s="5" t="s">
        <v>37</v>
      </c>
      <c r="C17" s="9">
        <v>186</v>
      </c>
      <c r="D17" s="12">
        <v>18360</v>
      </c>
      <c r="E17" t="str">
        <f>VLOOKUP(Tableau2[[#This Row],[Numéro]],Tableau4[],2,FALSE)</f>
        <v>Saint-Marc-des-Carrières</v>
      </c>
      <c r="F17" t="str">
        <f>VLOOKUP(Tableau2[[#This Row],[Numéro]],Tableau4[],4,FALSE)</f>
        <v>Capitale-Nationale</v>
      </c>
      <c r="G17" s="3">
        <f>VLOOKUP(Tableau2[[#This Row],[Numéro]],Tableau4[],3,FALSE)</f>
        <v>2774</v>
      </c>
    </row>
    <row r="18" spans="1:7" x14ac:dyDescent="0.25">
      <c r="A18" s="1" t="s">
        <v>38</v>
      </c>
      <c r="B18" s="4" t="s">
        <v>39</v>
      </c>
      <c r="C18" s="8">
        <v>15</v>
      </c>
      <c r="D18" s="11">
        <v>28939</v>
      </c>
      <c r="E18" t="str">
        <f>VLOOKUP(Tableau2[[#This Row],[Numéro]],Tableau4[],2,FALSE)</f>
        <v>Bedford</v>
      </c>
      <c r="F18" t="str">
        <f>VLOOKUP(Tableau2[[#This Row],[Numéro]],Tableau4[],4,FALSE)</f>
        <v>Estrie</v>
      </c>
      <c r="G18" s="3">
        <f>VLOOKUP(Tableau2[[#This Row],[Numéro]],Tableau4[],3,FALSE)</f>
        <v>2684</v>
      </c>
    </row>
    <row r="19" spans="1:7" x14ac:dyDescent="0.25">
      <c r="A19" s="2" t="s">
        <v>40</v>
      </c>
      <c r="B19" s="5" t="s">
        <v>41</v>
      </c>
      <c r="C19" s="9">
        <v>147</v>
      </c>
      <c r="D19" s="12">
        <v>32631</v>
      </c>
      <c r="E19" t="str">
        <f>VLOOKUP(Tableau2[[#This Row],[Numéro]],Tableau4[],2,FALSE)</f>
        <v>Prévost</v>
      </c>
      <c r="F19" t="str">
        <f>VLOOKUP(Tableau2[[#This Row],[Numéro]],Tableau4[],4,FALSE)</f>
        <v>Laurentides</v>
      </c>
      <c r="G19" s="3">
        <f>VLOOKUP(Tableau2[[#This Row],[Numéro]],Tableau4[],3,FALSE)</f>
        <v>10132</v>
      </c>
    </row>
    <row r="20" spans="1:7" x14ac:dyDescent="0.25">
      <c r="A20" s="1" t="s">
        <v>42</v>
      </c>
      <c r="B20" s="4" t="s">
        <v>43</v>
      </c>
      <c r="C20" s="8">
        <v>57</v>
      </c>
      <c r="D20" s="11">
        <v>17812</v>
      </c>
      <c r="E20" t="str">
        <f>VLOOKUP(Tableau2[[#This Row],[Numéro]],Tableau4[],2,FALSE)</f>
        <v>Dollard-des-Ormeaux</v>
      </c>
      <c r="F20" t="str">
        <f>VLOOKUP(Tableau2[[#This Row],[Numéro]],Tableau4[],4,FALSE)</f>
        <v>Montréal</v>
      </c>
      <c r="G20" s="3">
        <f>VLOOKUP(Tableau2[[#This Row],[Numéro]],Tableau4[],3,FALSE)</f>
        <v>49637</v>
      </c>
    </row>
    <row r="21" spans="1:7" x14ac:dyDescent="0.25">
      <c r="A21" s="2" t="s">
        <v>44</v>
      </c>
      <c r="B21" s="5" t="s">
        <v>45</v>
      </c>
      <c r="C21" s="9">
        <v>110</v>
      </c>
      <c r="D21" s="12">
        <v>17773</v>
      </c>
      <c r="E21" t="str">
        <f>VLOOKUP(Tableau2[[#This Row],[Numéro]],Tableau4[],2,FALSE)</f>
        <v>Mascouche</v>
      </c>
      <c r="F21" t="str">
        <f>VLOOKUP(Tableau2[[#This Row],[Numéro]],Tableau4[],4,FALSE)</f>
        <v>Lanaudière</v>
      </c>
      <c r="G21" s="3">
        <f>VLOOKUP(Tableau2[[#This Row],[Numéro]],Tableau4[],3,FALSE)</f>
        <v>42491</v>
      </c>
    </row>
    <row r="22" spans="1:7" x14ac:dyDescent="0.25">
      <c r="A22" s="1" t="s">
        <v>46</v>
      </c>
      <c r="B22" s="4" t="s">
        <v>47</v>
      </c>
      <c r="C22" s="8">
        <v>34</v>
      </c>
      <c r="D22" s="11">
        <v>21895</v>
      </c>
      <c r="E22" t="str">
        <f>VLOOKUP(Tableau2[[#This Row],[Numéro]],Tableau4[],2,FALSE)</f>
        <v>Causapscal</v>
      </c>
      <c r="F22" t="str">
        <f>VLOOKUP(Tableau2[[#This Row],[Numéro]],Tableau4[],4,FALSE)</f>
        <v>Bas-Saint-Laurent</v>
      </c>
      <c r="G22" s="3">
        <f>VLOOKUP(Tableau2[[#This Row],[Numéro]],Tableau4[],3,FALSE)</f>
        <v>2556</v>
      </c>
    </row>
    <row r="23" spans="1:7" x14ac:dyDescent="0.25">
      <c r="A23" s="2" t="s">
        <v>48</v>
      </c>
      <c r="B23" s="5" t="s">
        <v>49</v>
      </c>
      <c r="C23" s="9">
        <v>163</v>
      </c>
      <c r="D23" s="12">
        <v>11905</v>
      </c>
      <c r="E23" t="str">
        <f>VLOOKUP(Tableau2[[#This Row],[Numéro]],Tableau4[],2,FALSE)</f>
        <v>Sainte-Anne-des-Monts</v>
      </c>
      <c r="F23" t="str">
        <f>VLOOKUP(Tableau2[[#This Row],[Numéro]],Tableau4[],4,FALSE)</f>
        <v>Gaspésie–Îles-de-la-Madeleine</v>
      </c>
      <c r="G23" s="3">
        <f>VLOOKUP(Tableau2[[#This Row],[Numéro]],Tableau4[],3,FALSE)</f>
        <v>6772</v>
      </c>
    </row>
    <row r="24" spans="1:7" x14ac:dyDescent="0.25">
      <c r="A24" s="1" t="s">
        <v>50</v>
      </c>
      <c r="B24" s="4" t="s">
        <v>51</v>
      </c>
      <c r="C24" s="8">
        <v>178</v>
      </c>
      <c r="D24" s="11">
        <v>20281</v>
      </c>
      <c r="E24" t="str">
        <f>VLOOKUP(Tableau2[[#This Row],[Numéro]],Tableau4[],2,FALSE)</f>
        <v>Saint-Jean-sur-Richelieu</v>
      </c>
      <c r="F24" t="str">
        <f>VLOOKUP(Tableau2[[#This Row],[Numéro]],Tableau4[],4,FALSE)</f>
        <v>Montérégie</v>
      </c>
      <c r="G24" s="3">
        <f>VLOOKUP(Tableau2[[#This Row],[Numéro]],Tableau4[],3,FALSE)</f>
        <v>92394</v>
      </c>
    </row>
    <row r="25" spans="1:7" x14ac:dyDescent="0.25">
      <c r="A25" s="2" t="s">
        <v>52</v>
      </c>
      <c r="B25" s="5" t="s">
        <v>53</v>
      </c>
      <c r="C25" s="9">
        <v>128</v>
      </c>
      <c r="D25" s="12">
        <v>12178</v>
      </c>
      <c r="E25" t="str">
        <f>VLOOKUP(Tableau2[[#This Row],[Numéro]],Tableau4[],2,FALSE)</f>
        <v>New Richmond</v>
      </c>
      <c r="F25" t="str">
        <f>VLOOKUP(Tableau2[[#This Row],[Numéro]],Tableau4[],4,FALSE)</f>
        <v>Gaspésie–Îles-de-la-Madeleine</v>
      </c>
      <c r="G25" s="3">
        <f>VLOOKUP(Tableau2[[#This Row],[Numéro]],Tableau4[],3,FALSE)</f>
        <v>3748</v>
      </c>
    </row>
    <row r="26" spans="1:7" x14ac:dyDescent="0.25">
      <c r="A26" s="1" t="s">
        <v>54</v>
      </c>
      <c r="B26" s="4" t="s">
        <v>55</v>
      </c>
      <c r="C26" s="8">
        <v>140</v>
      </c>
      <c r="D26" s="11">
        <v>39994</v>
      </c>
      <c r="E26" t="str">
        <f>VLOOKUP(Tableau2[[#This Row],[Numéro]],Tableau4[],2,FALSE)</f>
        <v>Pohénégamook</v>
      </c>
      <c r="F26" t="str">
        <f>VLOOKUP(Tableau2[[#This Row],[Numéro]],Tableau4[],4,FALSE)</f>
        <v>Bas-Saint-Laurent</v>
      </c>
      <c r="G26" s="3">
        <f>VLOOKUP(Tableau2[[#This Row],[Numéro]],Tableau4[],3,FALSE)</f>
        <v>2940</v>
      </c>
    </row>
    <row r="27" spans="1:7" x14ac:dyDescent="0.25">
      <c r="A27" s="2" t="s">
        <v>56</v>
      </c>
      <c r="B27" s="5" t="s">
        <v>57</v>
      </c>
      <c r="C27" s="9">
        <v>180</v>
      </c>
      <c r="D27" s="12">
        <v>22059</v>
      </c>
      <c r="E27" t="str">
        <f>VLOOKUP(Tableau2[[#This Row],[Numéro]],Tableau4[],2,FALSE)</f>
        <v>Saint-Joseph-de-Beauce</v>
      </c>
      <c r="F27" t="str">
        <f>VLOOKUP(Tableau2[[#This Row],[Numéro]],Tableau4[],4,FALSE)</f>
        <v>Chaudière-Appalaches</v>
      </c>
      <c r="G27" s="3">
        <f>VLOOKUP(Tableau2[[#This Row],[Numéro]],Tableau4[],3,FALSE)</f>
        <v>4722</v>
      </c>
    </row>
    <row r="28" spans="1:7" x14ac:dyDescent="0.25">
      <c r="A28" s="1" t="s">
        <v>58</v>
      </c>
      <c r="B28" s="4" t="s">
        <v>59</v>
      </c>
      <c r="C28" s="8">
        <v>32</v>
      </c>
      <c r="D28" s="11">
        <v>9437</v>
      </c>
      <c r="E28" t="str">
        <f>VLOOKUP(Tableau2[[#This Row],[Numéro]],Tableau4[],2,FALSE)</f>
        <v>Carignan</v>
      </c>
      <c r="F28" t="str">
        <f>VLOOKUP(Tableau2[[#This Row],[Numéro]],Tableau4[],4,FALSE)</f>
        <v>Montérégie</v>
      </c>
      <c r="G28" s="3">
        <f>VLOOKUP(Tableau2[[#This Row],[Numéro]],Tableau4[],3,FALSE)</f>
        <v>7966</v>
      </c>
    </row>
    <row r="29" spans="1:7" x14ac:dyDescent="0.25">
      <c r="A29" s="2" t="s">
        <v>60</v>
      </c>
      <c r="B29" s="5" t="s">
        <v>61</v>
      </c>
      <c r="C29" s="9">
        <v>63</v>
      </c>
      <c r="D29" s="12">
        <v>33929</v>
      </c>
      <c r="E29" t="str">
        <f>VLOOKUP(Tableau2[[#This Row],[Numéro]],Tableau4[],2,FALSE)</f>
        <v>East Angus</v>
      </c>
      <c r="F29" t="str">
        <f>VLOOKUP(Tableau2[[#This Row],[Numéro]],Tableau4[],4,FALSE)</f>
        <v>Estrie</v>
      </c>
      <c r="G29" s="3">
        <f>VLOOKUP(Tableau2[[#This Row],[Numéro]],Tableau4[],3,FALSE)</f>
        <v>3741</v>
      </c>
    </row>
    <row r="30" spans="1:7" x14ac:dyDescent="0.25">
      <c r="A30" s="1" t="s">
        <v>62</v>
      </c>
      <c r="B30" s="4" t="s">
        <v>63</v>
      </c>
      <c r="C30" s="8">
        <v>212</v>
      </c>
      <c r="D30" s="11">
        <v>32657</v>
      </c>
      <c r="E30" t="str">
        <f>VLOOKUP(Tableau2[[#This Row],[Numéro]],Tableau4[],2,FALSE)</f>
        <v>Thetford Mines</v>
      </c>
      <c r="F30" t="str">
        <f>VLOOKUP(Tableau2[[#This Row],[Numéro]],Tableau4[],4,FALSE)</f>
        <v>Chaudière-Appalaches</v>
      </c>
      <c r="G30" s="3">
        <f>VLOOKUP(Tableau2[[#This Row],[Numéro]],Tableau4[],3,FALSE)</f>
        <v>25704</v>
      </c>
    </row>
    <row r="31" spans="1:7" x14ac:dyDescent="0.25">
      <c r="A31" s="2" t="s">
        <v>64</v>
      </c>
      <c r="B31" s="5" t="s">
        <v>65</v>
      </c>
      <c r="C31" s="9">
        <v>204</v>
      </c>
      <c r="D31" s="12">
        <v>16228</v>
      </c>
      <c r="E31" t="str">
        <f>VLOOKUP(Tableau2[[#This Row],[Numéro]],Tableau4[],2,FALSE)</f>
        <v>Sept-Îles</v>
      </c>
      <c r="F31" t="str">
        <f>VLOOKUP(Tableau2[[#This Row],[Numéro]],Tableau4[],4,FALSE)</f>
        <v>Côte-Nord</v>
      </c>
      <c r="G31" s="3">
        <f>VLOOKUP(Tableau2[[#This Row],[Numéro]],Tableau4[],3,FALSE)</f>
        <v>25686</v>
      </c>
    </row>
    <row r="32" spans="1:7" x14ac:dyDescent="0.25">
      <c r="A32" s="1" t="s">
        <v>66</v>
      </c>
      <c r="B32" s="4" t="s">
        <v>67</v>
      </c>
      <c r="C32" s="8">
        <v>184</v>
      </c>
      <c r="D32" s="11">
        <v>29448</v>
      </c>
      <c r="E32" t="str">
        <f>VLOOKUP(Tableau2[[#This Row],[Numéro]],Tableau4[],2,FALSE)</f>
        <v>Saint-Lazare</v>
      </c>
      <c r="F32" t="str">
        <f>VLOOKUP(Tableau2[[#This Row],[Numéro]],Tableau4[],4,FALSE)</f>
        <v>Montérégie</v>
      </c>
      <c r="G32" s="3">
        <f>VLOOKUP(Tableau2[[#This Row],[Numéro]],Tableau4[],3,FALSE)</f>
        <v>19295</v>
      </c>
    </row>
    <row r="33" spans="1:7" x14ac:dyDescent="0.25">
      <c r="A33" s="2" t="s">
        <v>68</v>
      </c>
      <c r="B33" s="5" t="s">
        <v>69</v>
      </c>
      <c r="C33" s="9">
        <v>162</v>
      </c>
      <c r="D33" s="12">
        <v>41411</v>
      </c>
      <c r="E33" t="str">
        <f>VLOOKUP(Tableau2[[#This Row],[Numéro]],Tableau4[],2,FALSE)</f>
        <v>Sainte-Anne-de-Bellevue</v>
      </c>
      <c r="F33" t="str">
        <f>VLOOKUP(Tableau2[[#This Row],[Numéro]],Tableau4[],4,FALSE)</f>
        <v>Montréal</v>
      </c>
      <c r="G33" s="3">
        <f>VLOOKUP(Tableau2[[#This Row],[Numéro]],Tableau4[],3,FALSE)</f>
        <v>5197</v>
      </c>
    </row>
    <row r="34" spans="1:7" x14ac:dyDescent="0.25">
      <c r="A34" s="1" t="s">
        <v>70</v>
      </c>
      <c r="B34" s="4" t="s">
        <v>71</v>
      </c>
      <c r="C34" s="8">
        <v>203</v>
      </c>
      <c r="D34" s="11">
        <v>36209</v>
      </c>
      <c r="E34" t="str">
        <f>VLOOKUP(Tableau2[[#This Row],[Numéro]],Tableau4[],2,FALSE)</f>
        <v>Senneterre</v>
      </c>
      <c r="F34" t="str">
        <f>VLOOKUP(Tableau2[[#This Row],[Numéro]],Tableau4[],4,FALSE)</f>
        <v>Abitibi-Témiscamingue</v>
      </c>
      <c r="G34" s="3">
        <f>VLOOKUP(Tableau2[[#This Row],[Numéro]],Tableau4[],3,FALSE)</f>
        <v>2993</v>
      </c>
    </row>
    <row r="35" spans="1:7" x14ac:dyDescent="0.25">
      <c r="A35" s="2" t="s">
        <v>72</v>
      </c>
      <c r="B35" s="5" t="s">
        <v>73</v>
      </c>
      <c r="C35" s="9">
        <v>198</v>
      </c>
      <c r="D35" s="12">
        <v>16614</v>
      </c>
      <c r="E35" t="str">
        <f>VLOOKUP(Tableau2[[#This Row],[Numéro]],Tableau4[],2,FALSE)</f>
        <v>Saint-Tite</v>
      </c>
      <c r="F35" t="str">
        <f>VLOOKUP(Tableau2[[#This Row],[Numéro]],Tableau4[],4,FALSE)</f>
        <v>Mauricie</v>
      </c>
      <c r="G35" s="3">
        <f>VLOOKUP(Tableau2[[#This Row],[Numéro]],Tableau4[],3,FALSE)</f>
        <v>3826</v>
      </c>
    </row>
    <row r="36" spans="1:7" x14ac:dyDescent="0.25">
      <c r="A36" s="1" t="s">
        <v>74</v>
      </c>
      <c r="B36" s="4" t="s">
        <v>75</v>
      </c>
      <c r="C36" s="8">
        <v>147</v>
      </c>
      <c r="D36" s="11">
        <v>27178</v>
      </c>
      <c r="E36" t="str">
        <f>VLOOKUP(Tableau2[[#This Row],[Numéro]],Tableau4[],2,FALSE)</f>
        <v>Prévost</v>
      </c>
      <c r="F36" t="str">
        <f>VLOOKUP(Tableau2[[#This Row],[Numéro]],Tableau4[],4,FALSE)</f>
        <v>Laurentides</v>
      </c>
      <c r="G36" s="3">
        <f>VLOOKUP(Tableau2[[#This Row],[Numéro]],Tableau4[],3,FALSE)</f>
        <v>10132</v>
      </c>
    </row>
    <row r="37" spans="1:7" x14ac:dyDescent="0.25">
      <c r="A37" s="2" t="s">
        <v>76</v>
      </c>
      <c r="B37" s="5" t="s">
        <v>77</v>
      </c>
      <c r="C37" s="9">
        <v>138</v>
      </c>
      <c r="D37" s="12">
        <v>20240</v>
      </c>
      <c r="E37" t="str">
        <f>VLOOKUP(Tableau2[[#This Row],[Numéro]],Tableau4[],2,FALSE)</f>
        <v>Plessisville</v>
      </c>
      <c r="F37" t="str">
        <f>VLOOKUP(Tableau2[[#This Row],[Numéro]],Tableau4[],4,FALSE)</f>
        <v>Centre-du-Québec</v>
      </c>
      <c r="G37" s="3">
        <f>VLOOKUP(Tableau2[[#This Row],[Numéro]],Tableau4[],3,FALSE)</f>
        <v>6677</v>
      </c>
    </row>
    <row r="38" spans="1:7" x14ac:dyDescent="0.25">
      <c r="A38" s="1" t="s">
        <v>78</v>
      </c>
      <c r="B38" s="4" t="s">
        <v>79</v>
      </c>
      <c r="C38" s="8">
        <v>128</v>
      </c>
      <c r="D38" s="11">
        <v>14917</v>
      </c>
      <c r="E38" t="str">
        <f>VLOOKUP(Tableau2[[#This Row],[Numéro]],Tableau4[],2,FALSE)</f>
        <v>New Richmond</v>
      </c>
      <c r="F38" t="str">
        <f>VLOOKUP(Tableau2[[#This Row],[Numéro]],Tableau4[],4,FALSE)</f>
        <v>Gaspésie–Îles-de-la-Madeleine</v>
      </c>
      <c r="G38" s="3">
        <f>VLOOKUP(Tableau2[[#This Row],[Numéro]],Tableau4[],3,FALSE)</f>
        <v>3748</v>
      </c>
    </row>
    <row r="39" spans="1:7" x14ac:dyDescent="0.25">
      <c r="A39" s="2" t="s">
        <v>80</v>
      </c>
      <c r="B39" s="5" t="s">
        <v>81</v>
      </c>
      <c r="C39" s="9">
        <v>33</v>
      </c>
      <c r="D39" s="12">
        <v>31412</v>
      </c>
      <c r="E39" t="str">
        <f>VLOOKUP(Tableau2[[#This Row],[Numéro]],Tableau4[],2,FALSE)</f>
        <v>Carleton-sur-Mer</v>
      </c>
      <c r="F39" t="str">
        <f>VLOOKUP(Tableau2[[#This Row],[Numéro]],Tableau4[],4,FALSE)</f>
        <v>Gaspésie–Îles-de-la-Madeleine</v>
      </c>
      <c r="G39" s="3">
        <f>VLOOKUP(Tableau2[[#This Row],[Numéro]],Tableau4[],3,FALSE)</f>
        <v>3991</v>
      </c>
    </row>
    <row r="40" spans="1:7" x14ac:dyDescent="0.25">
      <c r="A40" s="1" t="s">
        <v>82</v>
      </c>
      <c r="B40" s="4" t="s">
        <v>83</v>
      </c>
      <c r="C40" s="8">
        <v>9</v>
      </c>
      <c r="D40" s="11">
        <v>18316</v>
      </c>
      <c r="E40" t="str">
        <f>VLOOKUP(Tableau2[[#This Row],[Numéro]],Tableau4[],2,FALSE)</f>
        <v>Barkmere</v>
      </c>
      <c r="F40" t="str">
        <f>VLOOKUP(Tableau2[[#This Row],[Numéro]],Tableau4[],4,FALSE)</f>
        <v>Laurentides</v>
      </c>
      <c r="G40" s="3">
        <f>VLOOKUP(Tableau2[[#This Row],[Numéro]],Tableau4[],3,FALSE)</f>
        <v>58</v>
      </c>
    </row>
    <row r="41" spans="1:7" x14ac:dyDescent="0.25">
      <c r="A41" s="2" t="s">
        <v>84</v>
      </c>
      <c r="B41" s="5" t="s">
        <v>85</v>
      </c>
      <c r="C41" s="9">
        <v>73</v>
      </c>
      <c r="D41" s="12">
        <v>14969</v>
      </c>
      <c r="E41" t="str">
        <f>VLOOKUP(Tableau2[[#This Row],[Numéro]],Tableau4[],2,FALSE)</f>
        <v>Grande-Rivière</v>
      </c>
      <c r="F41" t="str">
        <f>VLOOKUP(Tableau2[[#This Row],[Numéro]],Tableau4[],4,FALSE)</f>
        <v>Gaspésie–Îles-de-la-Madeleine</v>
      </c>
      <c r="G41" s="3">
        <f>VLOOKUP(Tableau2[[#This Row],[Numéro]],Tableau4[],3,FALSE)</f>
        <v>3456</v>
      </c>
    </row>
    <row r="42" spans="1:7" x14ac:dyDescent="0.25">
      <c r="A42" s="1" t="s">
        <v>86</v>
      </c>
      <c r="B42" s="4" t="s">
        <v>87</v>
      </c>
      <c r="C42" s="8">
        <v>168</v>
      </c>
      <c r="D42" s="11">
        <v>26420</v>
      </c>
      <c r="E42" t="str">
        <f>VLOOKUP(Tableau2[[#This Row],[Numéro]],Tableau4[],2,FALSE)</f>
        <v>Saint-Bruno-de-Montarville</v>
      </c>
      <c r="F42" t="str">
        <f>VLOOKUP(Tableau2[[#This Row],[Numéro]],Tableau4[],4,FALSE)</f>
        <v>Montérégie</v>
      </c>
      <c r="G42" s="3">
        <f>VLOOKUP(Tableau2[[#This Row],[Numéro]],Tableau4[],3,FALSE)</f>
        <v>26107</v>
      </c>
    </row>
    <row r="43" spans="1:7" x14ac:dyDescent="0.25">
      <c r="A43" s="2" t="s">
        <v>88</v>
      </c>
      <c r="B43" s="5" t="s">
        <v>89</v>
      </c>
      <c r="C43" s="9">
        <v>221</v>
      </c>
      <c r="D43" s="12">
        <v>27123</v>
      </c>
      <c r="E43" t="str">
        <f>VLOOKUP(Tableau2[[#This Row],[Numéro]],Tableau4[],2,FALSE)</f>
        <v>Victoriaville</v>
      </c>
      <c r="F43" t="str">
        <f>VLOOKUP(Tableau2[[#This Row],[Numéro]],Tableau4[],4,FALSE)</f>
        <v>Centre-du-Québec</v>
      </c>
      <c r="G43" s="3">
        <f>VLOOKUP(Tableau2[[#This Row],[Numéro]],Tableau4[],3,FALSE)</f>
        <v>43462</v>
      </c>
    </row>
    <row r="44" spans="1:7" x14ac:dyDescent="0.25">
      <c r="A44" s="1" t="s">
        <v>90</v>
      </c>
      <c r="B44" s="4" t="s">
        <v>91</v>
      </c>
      <c r="C44" s="8">
        <v>163</v>
      </c>
      <c r="D44" s="11">
        <v>20741</v>
      </c>
      <c r="E44" t="str">
        <f>VLOOKUP(Tableau2[[#This Row],[Numéro]],Tableau4[],2,FALSE)</f>
        <v>Sainte-Anne-des-Monts</v>
      </c>
      <c r="F44" t="str">
        <f>VLOOKUP(Tableau2[[#This Row],[Numéro]],Tableau4[],4,FALSE)</f>
        <v>Gaspésie–Îles-de-la-Madeleine</v>
      </c>
      <c r="G44" s="3">
        <f>VLOOKUP(Tableau2[[#This Row],[Numéro]],Tableau4[],3,FALSE)</f>
        <v>6772</v>
      </c>
    </row>
    <row r="45" spans="1:7" x14ac:dyDescent="0.25">
      <c r="A45" s="2" t="s">
        <v>92</v>
      </c>
      <c r="B45" s="5" t="s">
        <v>93</v>
      </c>
      <c r="C45" s="9">
        <v>120</v>
      </c>
      <c r="D45" s="12">
        <v>32804</v>
      </c>
      <c r="E45" t="str">
        <f>VLOOKUP(Tableau2[[#This Row],[Numéro]],Tableau4[],2,FALSE)</f>
        <v>Mont-Tremblant</v>
      </c>
      <c r="F45" t="str">
        <f>VLOOKUP(Tableau2[[#This Row],[Numéro]],Tableau4[],4,FALSE)</f>
        <v>Laurentides</v>
      </c>
      <c r="G45" s="3">
        <f>VLOOKUP(Tableau2[[#This Row],[Numéro]],Tableau4[],3,FALSE)</f>
        <v>8892</v>
      </c>
    </row>
    <row r="46" spans="1:7" x14ac:dyDescent="0.25">
      <c r="A46" s="1" t="s">
        <v>94</v>
      </c>
      <c r="B46" s="4" t="s">
        <v>95</v>
      </c>
      <c r="C46" s="8">
        <v>212</v>
      </c>
      <c r="D46" s="11">
        <v>12624</v>
      </c>
      <c r="E46" t="str">
        <f>VLOOKUP(Tableau2[[#This Row],[Numéro]],Tableau4[],2,FALSE)</f>
        <v>Thetford Mines</v>
      </c>
      <c r="F46" t="str">
        <f>VLOOKUP(Tableau2[[#This Row],[Numéro]],Tableau4[],4,FALSE)</f>
        <v>Chaudière-Appalaches</v>
      </c>
      <c r="G46" s="3">
        <f>VLOOKUP(Tableau2[[#This Row],[Numéro]],Tableau4[],3,FALSE)</f>
        <v>25704</v>
      </c>
    </row>
    <row r="47" spans="1:7" x14ac:dyDescent="0.25">
      <c r="A47" s="2" t="s">
        <v>96</v>
      </c>
      <c r="B47" s="5" t="s">
        <v>97</v>
      </c>
      <c r="C47" s="9">
        <v>88</v>
      </c>
      <c r="D47" s="12">
        <v>34571</v>
      </c>
      <c r="E47" t="str">
        <f>VLOOKUP(Tableau2[[#This Row],[Numéro]],Tableau4[],2,FALSE)</f>
        <v>L'Ancienne-Lorette</v>
      </c>
      <c r="F47" t="str">
        <f>VLOOKUP(Tableau2[[#This Row],[Numéro]],Tableau4[],4,FALSE)</f>
        <v>Capitale-Nationale</v>
      </c>
      <c r="G47" s="3">
        <f>VLOOKUP(Tableau2[[#This Row],[Numéro]],Tableau4[],3,FALSE)</f>
        <v>16745</v>
      </c>
    </row>
    <row r="48" spans="1:7" x14ac:dyDescent="0.25">
      <c r="A48" s="1" t="s">
        <v>98</v>
      </c>
      <c r="B48" s="4" t="s">
        <v>99</v>
      </c>
      <c r="C48" s="8">
        <v>36</v>
      </c>
      <c r="D48" s="11">
        <v>13492</v>
      </c>
      <c r="E48" t="str">
        <f>VLOOKUP(Tableau2[[#This Row],[Numéro]],Tableau4[],2,FALSE)</f>
        <v>Chandler</v>
      </c>
      <c r="F48" t="str">
        <f>VLOOKUP(Tableau2[[#This Row],[Numéro]],Tableau4[],4,FALSE)</f>
        <v>Gaspésie–Îles-de-la-Madeleine</v>
      </c>
      <c r="G48" s="3">
        <f>VLOOKUP(Tableau2[[#This Row],[Numéro]],Tableau4[],3,FALSE)</f>
        <v>7703</v>
      </c>
    </row>
    <row r="49" spans="1:7" x14ac:dyDescent="0.25">
      <c r="A49" s="2" t="s">
        <v>100</v>
      </c>
      <c r="B49" s="5" t="s">
        <v>101</v>
      </c>
      <c r="C49" s="9">
        <v>16</v>
      </c>
      <c r="D49" s="12">
        <v>40486</v>
      </c>
      <c r="E49" t="str">
        <f>VLOOKUP(Tableau2[[#This Row],[Numéro]],Tableau4[],2,FALSE)</f>
        <v>Belleterre</v>
      </c>
      <c r="F49" t="str">
        <f>VLOOKUP(Tableau2[[#This Row],[Numéro]],Tableau4[],4,FALSE)</f>
        <v>Abitibi-Témiscamingue</v>
      </c>
      <c r="G49" s="3">
        <f>VLOOKUP(Tableau2[[#This Row],[Numéro]],Tableau4[],3,FALSE)</f>
        <v>298</v>
      </c>
    </row>
    <row r="50" spans="1:7" x14ac:dyDescent="0.25">
      <c r="A50" s="1" t="s">
        <v>102</v>
      </c>
      <c r="B50" s="4" t="s">
        <v>103</v>
      </c>
      <c r="C50" s="8">
        <v>37</v>
      </c>
      <c r="D50" s="11">
        <v>18866</v>
      </c>
      <c r="E50" t="str">
        <f>VLOOKUP(Tableau2[[#This Row],[Numéro]],Tableau4[],2,FALSE)</f>
        <v>Chapais</v>
      </c>
      <c r="F50" t="str">
        <f>VLOOKUP(Tableau2[[#This Row],[Numéro]],Tableau4[],4,FALSE)</f>
        <v>Nord-du-Québec</v>
      </c>
      <c r="G50" s="3">
        <f>VLOOKUP(Tableau2[[#This Row],[Numéro]],Tableau4[],3,FALSE)</f>
        <v>1610</v>
      </c>
    </row>
    <row r="51" spans="1:7" x14ac:dyDescent="0.25">
      <c r="A51" s="2" t="s">
        <v>104</v>
      </c>
      <c r="B51" s="5" t="s">
        <v>105</v>
      </c>
      <c r="C51" s="9">
        <v>78</v>
      </c>
      <c r="D51" s="12">
        <v>38592</v>
      </c>
      <c r="E51" t="str">
        <f>VLOOKUP(Tableau2[[#This Row],[Numéro]],Tableau4[],2,FALSE)</f>
        <v>L'Île-Dorval</v>
      </c>
      <c r="F51" t="str">
        <f>VLOOKUP(Tableau2[[#This Row],[Numéro]],Tableau4[],4,FALSE)</f>
        <v>Montréal</v>
      </c>
      <c r="G51" s="3">
        <f>VLOOKUP(Tableau2[[#This Row],[Numéro]],Tableau4[],3,FALSE)</f>
        <v>5</v>
      </c>
    </row>
    <row r="52" spans="1:7" x14ac:dyDescent="0.25">
      <c r="A52" s="1" t="s">
        <v>106</v>
      </c>
      <c r="B52" s="4" t="s">
        <v>107</v>
      </c>
      <c r="C52" s="8">
        <v>11</v>
      </c>
      <c r="D52" s="11">
        <v>11700</v>
      </c>
      <c r="E52" t="str">
        <f>VLOOKUP(Tableau2[[#This Row],[Numéro]],Tableau4[],2,FALSE)</f>
        <v>Beauceville</v>
      </c>
      <c r="F52" t="str">
        <f>VLOOKUP(Tableau2[[#This Row],[Numéro]],Tableau4[],4,FALSE)</f>
        <v>Chaudière-Appalaches</v>
      </c>
      <c r="G52" s="3">
        <f>VLOOKUP(Tableau2[[#This Row],[Numéro]],Tableau4[],3,FALSE)</f>
        <v>6354</v>
      </c>
    </row>
    <row r="53" spans="1:7" x14ac:dyDescent="0.25">
      <c r="A53" s="2" t="s">
        <v>108</v>
      </c>
      <c r="B53" s="5" t="s">
        <v>109</v>
      </c>
      <c r="C53" s="9">
        <v>75</v>
      </c>
      <c r="D53" s="12">
        <v>32454</v>
      </c>
      <c r="E53" t="str">
        <f>VLOOKUP(Tableau2[[#This Row],[Numéro]],Tableau4[],2,FALSE)</f>
        <v>Hudson</v>
      </c>
      <c r="F53" t="str">
        <f>VLOOKUP(Tableau2[[#This Row],[Numéro]],Tableau4[],4,FALSE)</f>
        <v>Montérégie</v>
      </c>
      <c r="G53" s="3">
        <f>VLOOKUP(Tableau2[[#This Row],[Numéro]],Tableau4[],3,FALSE)</f>
        <v>5135</v>
      </c>
    </row>
    <row r="54" spans="1:7" x14ac:dyDescent="0.25">
      <c r="A54" s="1" t="s">
        <v>110</v>
      </c>
      <c r="B54" s="4" t="s">
        <v>111</v>
      </c>
      <c r="C54" s="8">
        <v>176</v>
      </c>
      <c r="D54" s="11">
        <v>40845</v>
      </c>
      <c r="E54" t="str">
        <f>VLOOKUP(Tableau2[[#This Row],[Numéro]],Tableau4[],2,FALSE)</f>
        <v>Saint-Georges</v>
      </c>
      <c r="F54" t="str">
        <f>VLOOKUP(Tableau2[[#This Row],[Numéro]],Tableau4[],4,FALSE)</f>
        <v>Chaudière-Appalaches</v>
      </c>
      <c r="G54" s="3">
        <f>VLOOKUP(Tableau2[[#This Row],[Numéro]],Tableau4[],3,FALSE)</f>
        <v>31173</v>
      </c>
    </row>
    <row r="55" spans="1:7" x14ac:dyDescent="0.25">
      <c r="A55" s="2" t="s">
        <v>112</v>
      </c>
      <c r="B55" s="5" t="s">
        <v>113</v>
      </c>
      <c r="C55" s="9">
        <v>136</v>
      </c>
      <c r="D55" s="12">
        <v>10682</v>
      </c>
      <c r="E55" t="str">
        <f>VLOOKUP(Tableau2[[#This Row],[Numéro]],Tableau4[],2,FALSE)</f>
        <v>Percé</v>
      </c>
      <c r="F55" t="str">
        <f>VLOOKUP(Tableau2[[#This Row],[Numéro]],Tableau4[],4,FALSE)</f>
        <v>Gaspésie–Îles-de-la-Madeleine</v>
      </c>
      <c r="G55" s="3">
        <f>VLOOKUP(Tableau2[[#This Row],[Numéro]],Tableau4[],3,FALSE)</f>
        <v>3419</v>
      </c>
    </row>
    <row r="56" spans="1:7" x14ac:dyDescent="0.25">
      <c r="A56" s="1" t="s">
        <v>114</v>
      </c>
      <c r="B56" s="4" t="s">
        <v>115</v>
      </c>
      <c r="C56" s="8">
        <v>194</v>
      </c>
      <c r="D56" s="11">
        <v>39753</v>
      </c>
      <c r="E56" t="str">
        <f>VLOOKUP(Tableau2[[#This Row],[Numéro]],Tableau4[],2,FALSE)</f>
        <v>Saint-Raymond</v>
      </c>
      <c r="F56" t="str">
        <f>VLOOKUP(Tableau2[[#This Row],[Numéro]],Tableau4[],4,FALSE)</f>
        <v>Capitale-Nationale</v>
      </c>
      <c r="G56" s="3">
        <f>VLOOKUP(Tableau2[[#This Row],[Numéro]],Tableau4[],3,FALSE)</f>
        <v>9615</v>
      </c>
    </row>
    <row r="57" spans="1:7" x14ac:dyDescent="0.25">
      <c r="A57" s="2" t="s">
        <v>116</v>
      </c>
      <c r="B57" s="5" t="s">
        <v>117</v>
      </c>
      <c r="C57" s="9">
        <v>140</v>
      </c>
      <c r="D57" s="12">
        <v>39668</v>
      </c>
      <c r="E57" t="str">
        <f>VLOOKUP(Tableau2[[#This Row],[Numéro]],Tableau4[],2,FALSE)</f>
        <v>Pohénégamook</v>
      </c>
      <c r="F57" t="str">
        <f>VLOOKUP(Tableau2[[#This Row],[Numéro]],Tableau4[],4,FALSE)</f>
        <v>Bas-Saint-Laurent</v>
      </c>
      <c r="G57" s="3">
        <f>VLOOKUP(Tableau2[[#This Row],[Numéro]],Tableau4[],3,FALSE)</f>
        <v>2940</v>
      </c>
    </row>
    <row r="58" spans="1:7" x14ac:dyDescent="0.25">
      <c r="A58" s="1" t="s">
        <v>118</v>
      </c>
      <c r="B58" s="4" t="s">
        <v>119</v>
      </c>
      <c r="C58" s="8">
        <v>30</v>
      </c>
      <c r="D58" s="11">
        <v>33818</v>
      </c>
      <c r="E58" t="str">
        <f>VLOOKUP(Tableau2[[#This Row],[Numéro]],Tableau4[],2,FALSE)</f>
        <v>Cap-Chat</v>
      </c>
      <c r="F58" t="str">
        <f>VLOOKUP(Tableau2[[#This Row],[Numéro]],Tableau4[],4,FALSE)</f>
        <v>Gaspésie–Îles-de-la-Madeleine</v>
      </c>
      <c r="G58" s="3">
        <f>VLOOKUP(Tableau2[[#This Row],[Numéro]],Tableau4[],3,FALSE)</f>
        <v>2622</v>
      </c>
    </row>
    <row r="59" spans="1:7" x14ac:dyDescent="0.25">
      <c r="A59" s="2" t="s">
        <v>120</v>
      </c>
      <c r="B59" s="5" t="s">
        <v>121</v>
      </c>
      <c r="C59" s="9">
        <v>18</v>
      </c>
      <c r="D59" s="12">
        <v>33361</v>
      </c>
      <c r="E59" t="str">
        <f>VLOOKUP(Tableau2[[#This Row],[Numéro]],Tableau4[],2,FALSE)</f>
        <v>Berthierville</v>
      </c>
      <c r="F59" t="str">
        <f>VLOOKUP(Tableau2[[#This Row],[Numéro]],Tableau4[],4,FALSE)</f>
        <v>Lanaudière</v>
      </c>
      <c r="G59" s="3">
        <f>VLOOKUP(Tableau2[[#This Row],[Numéro]],Tableau4[],3,FALSE)</f>
        <v>4091</v>
      </c>
    </row>
    <row r="60" spans="1:7" x14ac:dyDescent="0.25">
      <c r="A60" s="1" t="s">
        <v>122</v>
      </c>
      <c r="B60" s="4" t="s">
        <v>123</v>
      </c>
      <c r="C60" s="8">
        <v>207</v>
      </c>
      <c r="D60" s="11">
        <v>8306</v>
      </c>
      <c r="E60" t="str">
        <f>VLOOKUP(Tableau2[[#This Row],[Numéro]],Tableau4[],2,FALSE)</f>
        <v>Sorel-Tracy</v>
      </c>
      <c r="F60" t="str">
        <f>VLOOKUP(Tableau2[[#This Row],[Numéro]],Tableau4[],4,FALSE)</f>
        <v>Montérégie</v>
      </c>
      <c r="G60" s="3">
        <f>VLOOKUP(Tableau2[[#This Row],[Numéro]],Tableau4[],3,FALSE)</f>
        <v>34076</v>
      </c>
    </row>
    <row r="61" spans="1:7" x14ac:dyDescent="0.25">
      <c r="A61" s="2" t="s">
        <v>124</v>
      </c>
      <c r="B61" s="5" t="s">
        <v>125</v>
      </c>
      <c r="C61" s="9">
        <v>146</v>
      </c>
      <c r="D61" s="12">
        <v>10981</v>
      </c>
      <c r="E61" t="str">
        <f>VLOOKUP(Tableau2[[#This Row],[Numéro]],Tableau4[],2,FALSE)</f>
        <v>Princeville</v>
      </c>
      <c r="F61" t="str">
        <f>VLOOKUP(Tableau2[[#This Row],[Numéro]],Tableau4[],4,FALSE)</f>
        <v>Centre-du-Québec</v>
      </c>
      <c r="G61" s="3">
        <f>VLOOKUP(Tableau2[[#This Row],[Numéro]],Tableau4[],3,FALSE)</f>
        <v>5571</v>
      </c>
    </row>
    <row r="62" spans="1:7" x14ac:dyDescent="0.25">
      <c r="A62" s="1" t="s">
        <v>126</v>
      </c>
      <c r="B62" s="4" t="s">
        <v>127</v>
      </c>
      <c r="C62" s="8">
        <v>101</v>
      </c>
      <c r="D62" s="11">
        <v>13340</v>
      </c>
      <c r="E62" t="str">
        <f>VLOOKUP(Tableau2[[#This Row],[Numéro]],Tableau4[],2,FALSE)</f>
        <v>L'Île-Perrot</v>
      </c>
      <c r="F62" t="str">
        <f>VLOOKUP(Tableau2[[#This Row],[Numéro]],Tableau4[],4,FALSE)</f>
        <v>Montérégie</v>
      </c>
      <c r="G62" s="3">
        <f>VLOOKUP(Tableau2[[#This Row],[Numéro]],Tableau4[],3,FALSE)</f>
        <v>10503</v>
      </c>
    </row>
    <row r="63" spans="1:7" x14ac:dyDescent="0.25">
      <c r="A63" s="2" t="s">
        <v>128</v>
      </c>
      <c r="B63" s="5" t="s">
        <v>129</v>
      </c>
      <c r="C63" s="9">
        <v>180</v>
      </c>
      <c r="D63" s="12">
        <v>42242</v>
      </c>
      <c r="E63" t="str">
        <f>VLOOKUP(Tableau2[[#This Row],[Numéro]],Tableau4[],2,FALSE)</f>
        <v>Saint-Joseph-de-Beauce</v>
      </c>
      <c r="F63" t="str">
        <f>VLOOKUP(Tableau2[[#This Row],[Numéro]],Tableau4[],4,FALSE)</f>
        <v>Chaudière-Appalaches</v>
      </c>
      <c r="G63" s="3">
        <f>VLOOKUP(Tableau2[[#This Row],[Numéro]],Tableau4[],3,FALSE)</f>
        <v>4722</v>
      </c>
    </row>
    <row r="64" spans="1:7" x14ac:dyDescent="0.25">
      <c r="A64" s="1" t="s">
        <v>130</v>
      </c>
      <c r="B64" s="4" t="s">
        <v>131</v>
      </c>
      <c r="C64" s="8">
        <v>199</v>
      </c>
      <c r="D64" s="11">
        <v>10135</v>
      </c>
      <c r="E64" t="str">
        <f>VLOOKUP(Tableau2[[#This Row],[Numéro]],Tableau4[],2,FALSE)</f>
        <v>Salaberry-de-Valleyfield</v>
      </c>
      <c r="F64" t="str">
        <f>VLOOKUP(Tableau2[[#This Row],[Numéro]],Tableau4[],4,FALSE)</f>
        <v>Montérégie</v>
      </c>
      <c r="G64" s="3">
        <f>VLOOKUP(Tableau2[[#This Row],[Numéro]],Tableau4[],3,FALSE)</f>
        <v>40077</v>
      </c>
    </row>
    <row r="65" spans="1:7" x14ac:dyDescent="0.25">
      <c r="A65" s="2" t="s">
        <v>132</v>
      </c>
      <c r="B65" s="5" t="s">
        <v>133</v>
      </c>
      <c r="C65" s="9">
        <v>94</v>
      </c>
      <c r="D65" s="12">
        <v>10656</v>
      </c>
      <c r="E65" t="str">
        <f>VLOOKUP(Tableau2[[#This Row],[Numéro]],Tableau4[],2,FALSE)</f>
        <v>La Sarre</v>
      </c>
      <c r="F65" t="str">
        <f>VLOOKUP(Tableau2[[#This Row],[Numéro]],Tableau4[],4,FALSE)</f>
        <v>Abitibi-Témiscamingue</v>
      </c>
      <c r="G65" s="3">
        <f>VLOOKUP(Tableau2[[#This Row],[Numéro]],Tableau4[],3,FALSE)</f>
        <v>7719</v>
      </c>
    </row>
    <row r="66" spans="1:7" x14ac:dyDescent="0.25">
      <c r="A66" s="1" t="s">
        <v>134</v>
      </c>
      <c r="B66" s="4" t="s">
        <v>135</v>
      </c>
      <c r="C66" s="8">
        <v>96</v>
      </c>
      <c r="D66" s="11">
        <v>13208</v>
      </c>
      <c r="E66" t="str">
        <f>VLOOKUP(Tableau2[[#This Row],[Numéro]],Tableau4[],2,FALSE)</f>
        <v>Laval</v>
      </c>
      <c r="F66" t="str">
        <f>VLOOKUP(Tableau2[[#This Row],[Numéro]],Tableau4[],4,FALSE)</f>
        <v>Laval</v>
      </c>
      <c r="G66" s="3">
        <f>VLOOKUP(Tableau2[[#This Row],[Numéro]],Tableau4[],3,FALSE)</f>
        <v>401553</v>
      </c>
    </row>
    <row r="67" spans="1:7" x14ac:dyDescent="0.25">
      <c r="A67" s="2" t="s">
        <v>136</v>
      </c>
      <c r="B67" s="5" t="s">
        <v>137</v>
      </c>
      <c r="C67" s="9">
        <v>140</v>
      </c>
      <c r="D67" s="12">
        <v>9306</v>
      </c>
      <c r="E67" t="str">
        <f>VLOOKUP(Tableau2[[#This Row],[Numéro]],Tableau4[],2,FALSE)</f>
        <v>Pohénégamook</v>
      </c>
      <c r="F67" t="str">
        <f>VLOOKUP(Tableau2[[#This Row],[Numéro]],Tableau4[],4,FALSE)</f>
        <v>Bas-Saint-Laurent</v>
      </c>
      <c r="G67" s="3">
        <f>VLOOKUP(Tableau2[[#This Row],[Numéro]],Tableau4[],3,FALSE)</f>
        <v>2940</v>
      </c>
    </row>
    <row r="68" spans="1:7" x14ac:dyDescent="0.25">
      <c r="A68" s="1" t="s">
        <v>138</v>
      </c>
      <c r="B68" s="4" t="s">
        <v>139</v>
      </c>
      <c r="C68" s="8">
        <v>8</v>
      </c>
      <c r="D68" s="11">
        <v>25183</v>
      </c>
      <c r="E68" t="str">
        <f>VLOOKUP(Tableau2[[#This Row],[Numéro]],Tableau4[],2,FALSE)</f>
        <v>Baie-Saint-Paul</v>
      </c>
      <c r="F68" t="str">
        <f>VLOOKUP(Tableau2[[#This Row],[Numéro]],Tableau4[],4,FALSE)</f>
        <v>Capitale-Nationale</v>
      </c>
      <c r="G68" s="3">
        <f>VLOOKUP(Tableau2[[#This Row],[Numéro]],Tableau4[],3,FALSE)</f>
        <v>7332</v>
      </c>
    </row>
    <row r="69" spans="1:7" x14ac:dyDescent="0.25">
      <c r="A69" s="2" t="s">
        <v>140</v>
      </c>
      <c r="B69" s="5" t="s">
        <v>141</v>
      </c>
      <c r="C69" s="9">
        <v>208</v>
      </c>
      <c r="D69" s="12">
        <v>22969</v>
      </c>
      <c r="E69" t="str">
        <f>VLOOKUP(Tableau2[[#This Row],[Numéro]],Tableau4[],2,FALSE)</f>
        <v>Stanstead</v>
      </c>
      <c r="F69" t="str">
        <f>VLOOKUP(Tableau2[[#This Row],[Numéro]],Tableau4[],4,FALSE)</f>
        <v>Estrie</v>
      </c>
      <c r="G69" s="3">
        <f>VLOOKUP(Tableau2[[#This Row],[Numéro]],Tableau4[],3,FALSE)</f>
        <v>2857</v>
      </c>
    </row>
    <row r="70" spans="1:7" x14ac:dyDescent="0.25">
      <c r="A70" s="1" t="s">
        <v>142</v>
      </c>
      <c r="B70" s="4" t="s">
        <v>143</v>
      </c>
      <c r="C70" s="8">
        <v>155</v>
      </c>
      <c r="D70" s="11">
        <v>23220</v>
      </c>
      <c r="E70" t="str">
        <f>VLOOKUP(Tableau2[[#This Row],[Numéro]],Tableau4[],2,FALSE)</f>
        <v>Roberval</v>
      </c>
      <c r="F70" t="str">
        <f>VLOOKUP(Tableau2[[#This Row],[Numéro]],Tableau4[],4,FALSE)</f>
        <v>Saguenay–Lac-Saint-Jean</v>
      </c>
      <c r="G70" s="3">
        <f>VLOOKUP(Tableau2[[#This Row],[Numéro]],Tableau4[],3,FALSE)</f>
        <v>10544</v>
      </c>
    </row>
    <row r="71" spans="1:7" x14ac:dyDescent="0.25">
      <c r="A71" s="2" t="s">
        <v>144</v>
      </c>
      <c r="B71" s="5" t="s">
        <v>145</v>
      </c>
      <c r="C71" s="9">
        <v>43</v>
      </c>
      <c r="D71" s="12">
        <v>20376</v>
      </c>
      <c r="E71" t="str">
        <f>VLOOKUP(Tableau2[[#This Row],[Numéro]],Tableau4[],2,FALSE)</f>
        <v>Coaticook</v>
      </c>
      <c r="F71" t="str">
        <f>VLOOKUP(Tableau2[[#This Row],[Numéro]],Tableau4[],4,FALSE)</f>
        <v>Estrie</v>
      </c>
      <c r="G71" s="3">
        <f>VLOOKUP(Tableau2[[#This Row],[Numéro]],Tableau4[],3,FALSE)</f>
        <v>9255</v>
      </c>
    </row>
    <row r="72" spans="1:7" x14ac:dyDescent="0.25">
      <c r="A72" s="1" t="s">
        <v>146</v>
      </c>
      <c r="B72" s="4" t="s">
        <v>147</v>
      </c>
      <c r="C72" s="8">
        <v>107</v>
      </c>
      <c r="D72" s="11">
        <v>19683</v>
      </c>
      <c r="E72" t="str">
        <f>VLOOKUP(Tableau2[[#This Row],[Numéro]],Tableau4[],2,FALSE)</f>
        <v>Malartic</v>
      </c>
      <c r="F72" t="str">
        <f>VLOOKUP(Tableau2[[#This Row],[Numéro]],Tableau4[],4,FALSE)</f>
        <v>Abitibi-Témiscamingue</v>
      </c>
      <c r="G72" s="3">
        <f>VLOOKUP(Tableau2[[#This Row],[Numéro]],Tableau4[],3,FALSE)</f>
        <v>3449</v>
      </c>
    </row>
    <row r="73" spans="1:7" x14ac:dyDescent="0.25">
      <c r="A73" s="2" t="s">
        <v>148</v>
      </c>
      <c r="B73" s="5" t="s">
        <v>149</v>
      </c>
      <c r="C73" s="9">
        <v>132</v>
      </c>
      <c r="D73" s="12">
        <v>19267</v>
      </c>
      <c r="E73" t="str">
        <f>VLOOKUP(Tableau2[[#This Row],[Numéro]],Tableau4[],2,FALSE)</f>
        <v>Notre-Dame-des-Prairies</v>
      </c>
      <c r="F73" t="str">
        <f>VLOOKUP(Tableau2[[#This Row],[Numéro]],Tableau4[],4,FALSE)</f>
        <v>Lanaudière</v>
      </c>
      <c r="G73" s="3">
        <f>VLOOKUP(Tableau2[[#This Row],[Numéro]],Tableau4[],3,FALSE)</f>
        <v>8868</v>
      </c>
    </row>
    <row r="74" spans="1:7" x14ac:dyDescent="0.25">
      <c r="A74" s="1" t="s">
        <v>150</v>
      </c>
      <c r="B74" s="4" t="s">
        <v>151</v>
      </c>
      <c r="C74" s="8">
        <v>102</v>
      </c>
      <c r="D74" s="11">
        <v>17375</v>
      </c>
      <c r="E74" t="str">
        <f>VLOOKUP(Tableau2[[#This Row],[Numéro]],Tableau4[],2,FALSE)</f>
        <v>Longueuil</v>
      </c>
      <c r="F74" t="str">
        <f>VLOOKUP(Tableau2[[#This Row],[Numéro]],Tableau4[],4,FALSE)</f>
        <v>Montérégie</v>
      </c>
      <c r="G74" s="3">
        <f>VLOOKUP(Tableau2[[#This Row],[Numéro]],Tableau4[],3,FALSE)</f>
        <v>231409</v>
      </c>
    </row>
    <row r="75" spans="1:7" x14ac:dyDescent="0.25">
      <c r="A75" s="2" t="s">
        <v>152</v>
      </c>
      <c r="B75" s="5" t="s">
        <v>153</v>
      </c>
      <c r="C75" s="9">
        <v>212</v>
      </c>
      <c r="D75" s="12">
        <v>41748</v>
      </c>
      <c r="E75" t="str">
        <f>VLOOKUP(Tableau2[[#This Row],[Numéro]],Tableau4[],2,FALSE)</f>
        <v>Thetford Mines</v>
      </c>
      <c r="F75" t="str">
        <f>VLOOKUP(Tableau2[[#This Row],[Numéro]],Tableau4[],4,FALSE)</f>
        <v>Chaudière-Appalaches</v>
      </c>
      <c r="G75" s="3">
        <f>VLOOKUP(Tableau2[[#This Row],[Numéro]],Tableau4[],3,FALSE)</f>
        <v>25704</v>
      </c>
    </row>
    <row r="76" spans="1:7" x14ac:dyDescent="0.25">
      <c r="A76" s="1" t="s">
        <v>154</v>
      </c>
      <c r="B76" s="4" t="s">
        <v>155</v>
      </c>
      <c r="C76" s="8">
        <v>124</v>
      </c>
      <c r="D76" s="11">
        <v>26256</v>
      </c>
      <c r="E76" t="str">
        <f>VLOOKUP(Tableau2[[#This Row],[Numéro]],Tableau4[],2,FALSE)</f>
        <v>Montréal-Ouest</v>
      </c>
      <c r="F76" t="str">
        <f>VLOOKUP(Tableau2[[#This Row],[Numéro]],Tableau4[],4,FALSE)</f>
        <v>Montréal</v>
      </c>
      <c r="G76" s="3">
        <f>VLOOKUP(Tableau2[[#This Row],[Numéro]],Tableau4[],3,FALSE)</f>
        <v>5184</v>
      </c>
    </row>
    <row r="77" spans="1:7" x14ac:dyDescent="0.25">
      <c r="A77" s="2" t="s">
        <v>156</v>
      </c>
      <c r="B77" s="5" t="s">
        <v>157</v>
      </c>
      <c r="C77" s="9">
        <v>111</v>
      </c>
      <c r="D77" s="12">
        <v>15743</v>
      </c>
      <c r="E77" t="str">
        <f>VLOOKUP(Tableau2[[#This Row],[Numéro]],Tableau4[],2,FALSE)</f>
        <v>Matagami</v>
      </c>
      <c r="F77" t="str">
        <f>VLOOKUP(Tableau2[[#This Row],[Numéro]],Tableau4[],4,FALSE)</f>
        <v>Nord-du-Québec</v>
      </c>
      <c r="G77" s="3">
        <f>VLOOKUP(Tableau2[[#This Row],[Numéro]],Tableau4[],3,FALSE)</f>
        <v>1555</v>
      </c>
    </row>
    <row r="78" spans="1:7" x14ac:dyDescent="0.25">
      <c r="A78" s="1" t="s">
        <v>158</v>
      </c>
      <c r="B78" s="4" t="s">
        <v>159</v>
      </c>
      <c r="C78" s="8">
        <v>44</v>
      </c>
      <c r="D78" s="11">
        <v>12435</v>
      </c>
      <c r="E78" t="str">
        <f>VLOOKUP(Tableau2[[#This Row],[Numéro]],Tableau4[],2,FALSE)</f>
        <v>Contrecœur</v>
      </c>
      <c r="F78" t="str">
        <f>VLOOKUP(Tableau2[[#This Row],[Numéro]],Tableau4[],4,FALSE)</f>
        <v>Centre-du-Québec</v>
      </c>
      <c r="G78" s="3">
        <f>VLOOKUP(Tableau2[[#This Row],[Numéro]],Tableau4[],3,FALSE)</f>
        <v>6252</v>
      </c>
    </row>
    <row r="79" spans="1:7" x14ac:dyDescent="0.25">
      <c r="A79" s="2" t="s">
        <v>160</v>
      </c>
      <c r="B79" s="5" t="s">
        <v>161</v>
      </c>
      <c r="C79" s="9">
        <v>157</v>
      </c>
      <c r="D79" s="12">
        <v>26060</v>
      </c>
      <c r="E79" t="str">
        <f>VLOOKUP(Tableau2[[#This Row],[Numéro]],Tableau4[],2,FALSE)</f>
        <v>Rouyn-Noranda</v>
      </c>
      <c r="F79" t="str">
        <f>VLOOKUP(Tableau2[[#This Row],[Numéro]],Tableau4[],4,FALSE)</f>
        <v>Abitibi-Témiscamingue</v>
      </c>
      <c r="G79" s="3">
        <f>VLOOKUP(Tableau2[[#This Row],[Numéro]],Tableau4[],3,FALSE)</f>
        <v>41012</v>
      </c>
    </row>
    <row r="80" spans="1:7" x14ac:dyDescent="0.25">
      <c r="A80" s="1" t="s">
        <v>162</v>
      </c>
      <c r="B80" s="4" t="s">
        <v>163</v>
      </c>
      <c r="C80" s="8">
        <v>35</v>
      </c>
      <c r="D80" s="11">
        <v>16717</v>
      </c>
      <c r="E80" t="str">
        <f>VLOOKUP(Tableau2[[#This Row],[Numéro]],Tableau4[],2,FALSE)</f>
        <v>Chambly</v>
      </c>
      <c r="F80" t="str">
        <f>VLOOKUP(Tableau2[[#This Row],[Numéro]],Tableau4[],4,FALSE)</f>
        <v>Montérégie</v>
      </c>
      <c r="G80" s="3">
        <f>VLOOKUP(Tableau2[[#This Row],[Numéro]],Tableau4[],3,FALSE)</f>
        <v>25571</v>
      </c>
    </row>
    <row r="81" spans="1:7" x14ac:dyDescent="0.25">
      <c r="A81" s="2" t="s">
        <v>164</v>
      </c>
      <c r="B81" s="5" t="s">
        <v>165</v>
      </c>
      <c r="C81" s="9">
        <v>129</v>
      </c>
      <c r="D81" s="12">
        <v>40343</v>
      </c>
      <c r="E81" t="str">
        <f>VLOOKUP(Tableau2[[#This Row],[Numéro]],Tableau4[],2,FALSE)</f>
        <v>Nicolet</v>
      </c>
      <c r="F81" t="str">
        <f>VLOOKUP(Tableau2[[#This Row],[Numéro]],Tableau4[],4,FALSE)</f>
        <v>Centre-du-Québec</v>
      </c>
      <c r="G81" s="3">
        <f>VLOOKUP(Tableau2[[#This Row],[Numéro]],Tableau4[],3,FALSE)</f>
        <v>7827</v>
      </c>
    </row>
    <row r="82" spans="1:7" x14ac:dyDescent="0.25">
      <c r="A82" s="1" t="s">
        <v>166</v>
      </c>
      <c r="B82" s="4" t="s">
        <v>167</v>
      </c>
      <c r="C82" s="8">
        <v>219</v>
      </c>
      <c r="D82" s="11">
        <v>25818</v>
      </c>
      <c r="E82" t="str">
        <f>VLOOKUP(Tableau2[[#This Row],[Numéro]],Tableau4[],2,FALSE)</f>
        <v>Varennes</v>
      </c>
      <c r="F82" t="str">
        <f>VLOOKUP(Tableau2[[#This Row],[Numéro]],Tableau4[],4,FALSE)</f>
        <v>Montérégie</v>
      </c>
      <c r="G82" s="3">
        <f>VLOOKUP(Tableau2[[#This Row],[Numéro]],Tableau4[],3,FALSE)</f>
        <v>20950</v>
      </c>
    </row>
    <row r="83" spans="1:7" x14ac:dyDescent="0.25">
      <c r="A83" s="2" t="s">
        <v>168</v>
      </c>
      <c r="B83" s="5" t="s">
        <v>169</v>
      </c>
      <c r="C83" s="9">
        <v>42</v>
      </c>
      <c r="D83" s="12">
        <v>10782</v>
      </c>
      <c r="E83" t="str">
        <f>VLOOKUP(Tableau2[[#This Row],[Numéro]],Tableau4[],2,FALSE)</f>
        <v>Clermont</v>
      </c>
      <c r="F83" t="str">
        <f>VLOOKUP(Tableau2[[#This Row],[Numéro]],Tableau4[],4,FALSE)</f>
        <v>Capitale-Nationale</v>
      </c>
      <c r="G83" s="3">
        <f>VLOOKUP(Tableau2[[#This Row],[Numéro]],Tableau4[],3,FALSE)</f>
        <v>3118</v>
      </c>
    </row>
    <row r="84" spans="1:7" x14ac:dyDescent="0.25">
      <c r="A84" s="1" t="s">
        <v>170</v>
      </c>
      <c r="B84" s="4" t="s">
        <v>171</v>
      </c>
      <c r="C84" s="8">
        <v>167</v>
      </c>
      <c r="D84" s="11">
        <v>27239</v>
      </c>
      <c r="E84" t="str">
        <f>VLOOKUP(Tableau2[[#This Row],[Numéro]],Tableau4[],2,FALSE)</f>
        <v>Saint-Basile-le-Grand</v>
      </c>
      <c r="F84" t="str">
        <f>VLOOKUP(Tableau2[[#This Row],[Numéro]],Tableau4[],4,FALSE)</f>
        <v>Montérégie</v>
      </c>
      <c r="G84" s="3">
        <f>VLOOKUP(Tableau2[[#This Row],[Numéro]],Tableau4[],3,FALSE)</f>
        <v>16736</v>
      </c>
    </row>
    <row r="85" spans="1:7" x14ac:dyDescent="0.25">
      <c r="A85" s="2" t="s">
        <v>172</v>
      </c>
      <c r="B85" s="5" t="s">
        <v>173</v>
      </c>
      <c r="C85" s="9">
        <v>164</v>
      </c>
      <c r="D85" s="12">
        <v>35595</v>
      </c>
      <c r="E85" t="str">
        <f>VLOOKUP(Tableau2[[#This Row],[Numéro]],Tableau4[],2,FALSE)</f>
        <v>Sainte-Anne-des-Plaines</v>
      </c>
      <c r="F85" t="str">
        <f>VLOOKUP(Tableau2[[#This Row],[Numéro]],Tableau4[],4,FALSE)</f>
        <v>Laurentides</v>
      </c>
      <c r="G85" s="3">
        <f>VLOOKUP(Tableau2[[#This Row],[Numéro]],Tableau4[],3,FALSE)</f>
        <v>13001</v>
      </c>
    </row>
    <row r="86" spans="1:7" x14ac:dyDescent="0.25">
      <c r="A86" s="1" t="s">
        <v>174</v>
      </c>
      <c r="B86" s="4" t="s">
        <v>175</v>
      </c>
      <c r="C86" s="8">
        <v>184</v>
      </c>
      <c r="D86" s="11">
        <v>15525</v>
      </c>
      <c r="E86" t="str">
        <f>VLOOKUP(Tableau2[[#This Row],[Numéro]],Tableau4[],2,FALSE)</f>
        <v>Saint-Lazare</v>
      </c>
      <c r="F86" t="str">
        <f>VLOOKUP(Tableau2[[#This Row],[Numéro]],Tableau4[],4,FALSE)</f>
        <v>Montérégie</v>
      </c>
      <c r="G86" s="3">
        <f>VLOOKUP(Tableau2[[#This Row],[Numéro]],Tableau4[],3,FALSE)</f>
        <v>19295</v>
      </c>
    </row>
    <row r="87" spans="1:7" x14ac:dyDescent="0.25">
      <c r="A87" s="2" t="s">
        <v>176</v>
      </c>
      <c r="B87" s="5" t="s">
        <v>177</v>
      </c>
      <c r="C87" s="9">
        <v>62</v>
      </c>
      <c r="D87" s="12">
        <v>12002</v>
      </c>
      <c r="E87" t="str">
        <f>VLOOKUP(Tableau2[[#This Row],[Numéro]],Tableau4[],2,FALSE)</f>
        <v>Duparquet</v>
      </c>
      <c r="F87" t="str">
        <f>VLOOKUP(Tableau2[[#This Row],[Numéro]],Tableau4[],4,FALSE)</f>
        <v>Abitibi-Témiscamingue</v>
      </c>
      <c r="G87" s="3">
        <f>VLOOKUP(Tableau2[[#This Row],[Numéro]],Tableau4[],3,FALSE)</f>
        <v>657</v>
      </c>
    </row>
    <row r="88" spans="1:7" x14ac:dyDescent="0.25">
      <c r="A88" s="1" t="s">
        <v>178</v>
      </c>
      <c r="B88" s="4" t="s">
        <v>179</v>
      </c>
      <c r="C88" s="8">
        <v>148</v>
      </c>
      <c r="D88" s="11">
        <v>11029</v>
      </c>
      <c r="E88" t="str">
        <f>VLOOKUP(Tableau2[[#This Row],[Numéro]],Tableau4[],2,FALSE)</f>
        <v>Québec</v>
      </c>
      <c r="F88" t="str">
        <f>VLOOKUP(Tableau2[[#This Row],[Numéro]],Tableau4[],4,FALSE)</f>
        <v>Capitale-Nationale</v>
      </c>
      <c r="G88" s="3">
        <f>VLOOKUP(Tableau2[[#This Row],[Numéro]],Tableau4[],3,FALSE)</f>
        <v>516622</v>
      </c>
    </row>
    <row r="89" spans="1:7" x14ac:dyDescent="0.25">
      <c r="A89" s="2" t="s">
        <v>180</v>
      </c>
      <c r="B89" s="5" t="s">
        <v>181</v>
      </c>
      <c r="C89" s="9">
        <v>160</v>
      </c>
      <c r="D89" s="12">
        <v>37738</v>
      </c>
      <c r="E89" t="str">
        <f>VLOOKUP(Tableau2[[#This Row],[Numéro]],Tableau4[],2,FALSE)</f>
        <v>Sainte-Agathe-des-Monts</v>
      </c>
      <c r="F89" t="str">
        <f>VLOOKUP(Tableau2[[#This Row],[Numéro]],Tableau4[],4,FALSE)</f>
        <v>Laurentides</v>
      </c>
      <c r="G89" s="3">
        <f>VLOOKUP(Tableau2[[#This Row],[Numéro]],Tableau4[],3,FALSE)</f>
        <v>9679</v>
      </c>
    </row>
    <row r="90" spans="1:7" x14ac:dyDescent="0.25">
      <c r="A90" s="1" t="s">
        <v>182</v>
      </c>
      <c r="B90" s="4" t="s">
        <v>183</v>
      </c>
      <c r="C90" s="8">
        <v>71</v>
      </c>
      <c r="D90" s="11">
        <v>39408</v>
      </c>
      <c r="E90" t="str">
        <f>VLOOKUP(Tableau2[[#This Row],[Numéro]],Tableau4[],2,FALSE)</f>
        <v>Gracefield</v>
      </c>
      <c r="F90" t="str">
        <f>VLOOKUP(Tableau2[[#This Row],[Numéro]],Tableau4[],4,FALSE)</f>
        <v>Outaouais</v>
      </c>
      <c r="G90" s="3">
        <f>VLOOKUP(Tableau2[[#This Row],[Numéro]],Tableau4[],3,FALSE)</f>
        <v>2335</v>
      </c>
    </row>
    <row r="91" spans="1:7" x14ac:dyDescent="0.25">
      <c r="A91" s="2" t="s">
        <v>184</v>
      </c>
      <c r="B91" s="5" t="s">
        <v>185</v>
      </c>
      <c r="C91" s="9">
        <v>154</v>
      </c>
      <c r="D91" s="12">
        <v>26810</v>
      </c>
      <c r="E91" t="str">
        <f>VLOOKUP(Tableau2[[#This Row],[Numéro]],Tableau4[],2,FALSE)</f>
        <v>Rivière-Rouge</v>
      </c>
      <c r="F91" t="str">
        <f>VLOOKUP(Tableau2[[#This Row],[Numéro]],Tableau4[],4,FALSE)</f>
        <v>Laurentides</v>
      </c>
      <c r="G91" s="3">
        <f>VLOOKUP(Tableau2[[#This Row],[Numéro]],Tableau4[],3,FALSE)</f>
        <v>4645</v>
      </c>
    </row>
    <row r="92" spans="1:7" x14ac:dyDescent="0.25">
      <c r="A92" s="1" t="s">
        <v>186</v>
      </c>
      <c r="B92" s="4" t="s">
        <v>187</v>
      </c>
      <c r="C92" s="8">
        <v>195</v>
      </c>
      <c r="D92" s="11">
        <v>16268</v>
      </c>
      <c r="E92" t="str">
        <f>VLOOKUP(Tableau2[[#This Row],[Numéro]],Tableau4[],2,FALSE)</f>
        <v>Saint-Rémi</v>
      </c>
      <c r="F92" t="str">
        <f>VLOOKUP(Tableau2[[#This Row],[Numéro]],Tableau4[],4,FALSE)</f>
        <v>Montérégie</v>
      </c>
      <c r="G92" s="3">
        <f>VLOOKUP(Tableau2[[#This Row],[Numéro]],Tableau4[],3,FALSE)</f>
        <v>7265</v>
      </c>
    </row>
    <row r="93" spans="1:7" x14ac:dyDescent="0.25">
      <c r="A93" s="2" t="s">
        <v>188</v>
      </c>
      <c r="B93" s="5" t="s">
        <v>189</v>
      </c>
      <c r="C93" s="9">
        <v>45</v>
      </c>
      <c r="D93" s="12">
        <v>32313</v>
      </c>
      <c r="E93" t="str">
        <f>VLOOKUP(Tableau2[[#This Row],[Numéro]],Tableau4[],2,FALSE)</f>
        <v>Cookshire-Eaton</v>
      </c>
      <c r="F93" t="str">
        <f>VLOOKUP(Tableau2[[#This Row],[Numéro]],Tableau4[],4,FALSE)</f>
        <v>Estrie</v>
      </c>
      <c r="G93" s="3">
        <f>VLOOKUP(Tableau2[[#This Row],[Numéro]],Tableau4[],3,FALSE)</f>
        <v>5171</v>
      </c>
    </row>
    <row r="94" spans="1:7" x14ac:dyDescent="0.25">
      <c r="A94" s="1" t="s">
        <v>190</v>
      </c>
      <c r="B94" s="4" t="s">
        <v>191</v>
      </c>
      <c r="C94" s="8">
        <v>42</v>
      </c>
      <c r="D94" s="11">
        <v>26705</v>
      </c>
      <c r="E94" t="str">
        <f>VLOOKUP(Tableau2[[#This Row],[Numéro]],Tableau4[],2,FALSE)</f>
        <v>Clermont</v>
      </c>
      <c r="F94" t="str">
        <f>VLOOKUP(Tableau2[[#This Row],[Numéro]],Tableau4[],4,FALSE)</f>
        <v>Capitale-Nationale</v>
      </c>
      <c r="G94" s="3">
        <f>VLOOKUP(Tableau2[[#This Row],[Numéro]],Tableau4[],3,FALSE)</f>
        <v>3118</v>
      </c>
    </row>
    <row r="95" spans="1:7" x14ac:dyDescent="0.25">
      <c r="A95" s="2" t="s">
        <v>192</v>
      </c>
      <c r="B95" s="5" t="s">
        <v>193</v>
      </c>
      <c r="C95" s="9">
        <v>185</v>
      </c>
      <c r="D95" s="12">
        <v>21127</v>
      </c>
      <c r="E95" t="str">
        <f>VLOOKUP(Tableau2[[#This Row],[Numéro]],Tableau4[],2,FALSE)</f>
        <v>Saint-Lin-Laurentides</v>
      </c>
      <c r="F95" t="str">
        <f>VLOOKUP(Tableau2[[#This Row],[Numéro]],Tableau4[],4,FALSE)</f>
        <v>Laurentides</v>
      </c>
      <c r="G95" s="3">
        <f>VLOOKUP(Tableau2[[#This Row],[Numéro]],Tableau4[],3,FALSE)</f>
        <v>17463</v>
      </c>
    </row>
    <row r="96" spans="1:7" x14ac:dyDescent="0.25">
      <c r="A96" s="1" t="s">
        <v>194</v>
      </c>
      <c r="B96" s="4" t="s">
        <v>195</v>
      </c>
      <c r="C96" s="8">
        <v>44</v>
      </c>
      <c r="D96" s="11">
        <v>41025</v>
      </c>
      <c r="E96" t="str">
        <f>VLOOKUP(Tableau2[[#This Row],[Numéro]],Tableau4[],2,FALSE)</f>
        <v>Contrecœur</v>
      </c>
      <c r="F96" t="str">
        <f>VLOOKUP(Tableau2[[#This Row],[Numéro]],Tableau4[],4,FALSE)</f>
        <v>Centre-du-Québec</v>
      </c>
      <c r="G96" s="3">
        <f>VLOOKUP(Tableau2[[#This Row],[Numéro]],Tableau4[],3,FALSE)</f>
        <v>6252</v>
      </c>
    </row>
    <row r="97" spans="1:7" x14ac:dyDescent="0.25">
      <c r="A97" s="2" t="s">
        <v>196</v>
      </c>
      <c r="B97" s="5" t="s">
        <v>197</v>
      </c>
      <c r="C97" s="9">
        <v>8</v>
      </c>
      <c r="D97" s="12">
        <v>35905</v>
      </c>
      <c r="E97" t="str">
        <f>VLOOKUP(Tableau2[[#This Row],[Numéro]],Tableau4[],2,FALSE)</f>
        <v>Baie-Saint-Paul</v>
      </c>
      <c r="F97" t="str">
        <f>VLOOKUP(Tableau2[[#This Row],[Numéro]],Tableau4[],4,FALSE)</f>
        <v>Capitale-Nationale</v>
      </c>
      <c r="G97" s="3">
        <f>VLOOKUP(Tableau2[[#This Row],[Numéro]],Tableau4[],3,FALSE)</f>
        <v>7332</v>
      </c>
    </row>
    <row r="98" spans="1:7" x14ac:dyDescent="0.25">
      <c r="A98" s="1" t="s">
        <v>198</v>
      </c>
      <c r="B98" s="4" t="s">
        <v>199</v>
      </c>
      <c r="C98" s="8">
        <v>197</v>
      </c>
      <c r="D98" s="11">
        <v>12731</v>
      </c>
      <c r="E98" t="str">
        <f>VLOOKUP(Tableau2[[#This Row],[Numéro]],Tableau4[],2,FALSE)</f>
        <v>Sainte-Thérèse</v>
      </c>
      <c r="F98" t="str">
        <f>VLOOKUP(Tableau2[[#This Row],[Numéro]],Tableau4[],4,FALSE)</f>
        <v>Laurentides</v>
      </c>
      <c r="G98" s="3">
        <f>VLOOKUP(Tableau2[[#This Row],[Numéro]],Tableau4[],3,FALSE)</f>
        <v>26025</v>
      </c>
    </row>
    <row r="99" spans="1:7" x14ac:dyDescent="0.25">
      <c r="A99" s="2" t="s">
        <v>200</v>
      </c>
      <c r="B99" s="5" t="s">
        <v>201</v>
      </c>
      <c r="C99" s="9">
        <v>15</v>
      </c>
      <c r="D99" s="12">
        <v>14875</v>
      </c>
      <c r="E99" t="str">
        <f>VLOOKUP(Tableau2[[#This Row],[Numéro]],Tableau4[],2,FALSE)</f>
        <v>Bedford</v>
      </c>
      <c r="F99" t="str">
        <f>VLOOKUP(Tableau2[[#This Row],[Numéro]],Tableau4[],4,FALSE)</f>
        <v>Estrie</v>
      </c>
      <c r="G99" s="3">
        <f>VLOOKUP(Tableau2[[#This Row],[Numéro]],Tableau4[],3,FALSE)</f>
        <v>2684</v>
      </c>
    </row>
    <row r="100" spans="1:7" x14ac:dyDescent="0.25">
      <c r="A100" s="1" t="s">
        <v>202</v>
      </c>
      <c r="B100" s="4" t="s">
        <v>203</v>
      </c>
      <c r="C100" s="8">
        <v>84</v>
      </c>
      <c r="D100" s="11">
        <v>25505</v>
      </c>
      <c r="E100" t="str">
        <f>VLOOKUP(Tableau2[[#This Row],[Numéro]],Tableau4[],2,FALSE)</f>
        <v>Lac-Mégantic</v>
      </c>
      <c r="F100" t="str">
        <f>VLOOKUP(Tableau2[[#This Row],[Numéro]],Tableau4[],4,FALSE)</f>
        <v>Estrie</v>
      </c>
      <c r="G100" s="3">
        <f>VLOOKUP(Tableau2[[#This Row],[Numéro]],Tableau4[],3,FALSE)</f>
        <v>5967</v>
      </c>
    </row>
    <row r="101" spans="1:7" x14ac:dyDescent="0.25">
      <c r="A101" s="2" t="s">
        <v>204</v>
      </c>
      <c r="B101" s="5" t="s">
        <v>205</v>
      </c>
      <c r="C101" s="9">
        <v>42</v>
      </c>
      <c r="D101" s="12">
        <v>25241</v>
      </c>
      <c r="E101" t="str">
        <f>VLOOKUP(Tableau2[[#This Row],[Numéro]],Tableau4[],2,FALSE)</f>
        <v>Clermont</v>
      </c>
      <c r="F101" t="str">
        <f>VLOOKUP(Tableau2[[#This Row],[Numéro]],Tableau4[],4,FALSE)</f>
        <v>Capitale-Nationale</v>
      </c>
      <c r="G101" s="3">
        <f>VLOOKUP(Tableau2[[#This Row],[Numéro]],Tableau4[],3,FALSE)</f>
        <v>3118</v>
      </c>
    </row>
    <row r="102" spans="1:7" x14ac:dyDescent="0.25">
      <c r="A102" s="2" t="s">
        <v>446</v>
      </c>
      <c r="B102" t="s">
        <v>529</v>
      </c>
      <c r="C102">
        <v>107</v>
      </c>
      <c r="D102" s="10">
        <v>34947</v>
      </c>
      <c r="E102" t="str">
        <f>VLOOKUP(Tableau2[[#This Row],[Numéro]],Tableau4[],2,FALSE)</f>
        <v>Malartic</v>
      </c>
      <c r="F102" t="str">
        <f>VLOOKUP(Tableau2[[#This Row],[Numéro]],Tableau4[],4,FALSE)</f>
        <v>Abitibi-Témiscamingue</v>
      </c>
      <c r="G102" s="3">
        <f>VLOOKUP(Tableau2[[#This Row],[Numéro]],Tableau4[],3,FALSE)</f>
        <v>3449</v>
      </c>
    </row>
    <row r="103" spans="1:7" x14ac:dyDescent="0.25">
      <c r="A103" s="2" t="s">
        <v>447</v>
      </c>
      <c r="B103" t="s">
        <v>530</v>
      </c>
      <c r="C103">
        <v>221</v>
      </c>
      <c r="D103" s="10">
        <v>39506</v>
      </c>
      <c r="E103" t="str">
        <f>VLOOKUP(Tableau2[[#This Row],[Numéro]],Tableau4[],2,FALSE)</f>
        <v>Victoriaville</v>
      </c>
      <c r="F103" t="str">
        <f>VLOOKUP(Tableau2[[#This Row],[Numéro]],Tableau4[],4,FALSE)</f>
        <v>Centre-du-Québec</v>
      </c>
      <c r="G103" s="3">
        <f>VLOOKUP(Tableau2[[#This Row],[Numéro]],Tableau4[],3,FALSE)</f>
        <v>43462</v>
      </c>
    </row>
    <row r="104" spans="1:7" x14ac:dyDescent="0.25">
      <c r="A104" s="2" t="s">
        <v>448</v>
      </c>
      <c r="B104" t="s">
        <v>531</v>
      </c>
      <c r="C104">
        <v>86</v>
      </c>
      <c r="D104" s="10">
        <v>38474</v>
      </c>
      <c r="E104" t="str">
        <f>VLOOKUP(Tableau2[[#This Row],[Numéro]],Tableau4[],2,FALSE)</f>
        <v>Lac-Sergent</v>
      </c>
      <c r="F104" t="str">
        <f>VLOOKUP(Tableau2[[#This Row],[Numéro]],Tableau4[],4,FALSE)</f>
        <v>Capitale-Nationale</v>
      </c>
      <c r="G104" s="3">
        <f>VLOOKUP(Tableau2[[#This Row],[Numéro]],Tableau4[],3,FALSE)</f>
        <v>423</v>
      </c>
    </row>
    <row r="105" spans="1:7" x14ac:dyDescent="0.25">
      <c r="A105" s="2" t="s">
        <v>449</v>
      </c>
      <c r="B105" t="s">
        <v>532</v>
      </c>
      <c r="C105">
        <v>83</v>
      </c>
      <c r="D105" s="10">
        <v>30596</v>
      </c>
      <c r="E105" t="str">
        <f>VLOOKUP(Tableau2[[#This Row],[Numéro]],Tableau4[],2,FALSE)</f>
        <v>Lac-Delage</v>
      </c>
      <c r="F105" t="str">
        <f>VLOOKUP(Tableau2[[#This Row],[Numéro]],Tableau4[],4,FALSE)</f>
        <v>Capitale-Nationale</v>
      </c>
      <c r="G105" s="3">
        <f>VLOOKUP(Tableau2[[#This Row],[Numéro]],Tableau4[],3,FALSE)</f>
        <v>530</v>
      </c>
    </row>
    <row r="106" spans="1:7" x14ac:dyDescent="0.25">
      <c r="A106" s="2" t="s">
        <v>450</v>
      </c>
      <c r="B106" t="s">
        <v>205</v>
      </c>
      <c r="C106">
        <v>166</v>
      </c>
      <c r="D106" s="10">
        <v>17371</v>
      </c>
      <c r="E106" t="str">
        <f>VLOOKUP(Tableau2[[#This Row],[Numéro]],Tableau4[],2,FALSE)</f>
        <v>Saint-Basile</v>
      </c>
      <c r="F106" t="str">
        <f>VLOOKUP(Tableau2[[#This Row],[Numéro]],Tableau4[],4,FALSE)</f>
        <v>Capitale-Nationale</v>
      </c>
      <c r="G106" s="3">
        <f>VLOOKUP(Tableau2[[#This Row],[Numéro]],Tableau4[],3,FALSE)</f>
        <v>2560</v>
      </c>
    </row>
    <row r="107" spans="1:7" x14ac:dyDescent="0.25">
      <c r="A107" s="2" t="s">
        <v>451</v>
      </c>
      <c r="B107" t="s">
        <v>533</v>
      </c>
      <c r="C107">
        <v>65</v>
      </c>
      <c r="D107" s="10">
        <v>32845</v>
      </c>
      <c r="E107" t="str">
        <f>VLOOKUP(Tableau2[[#This Row],[Numéro]],Tableau4[],2,FALSE)</f>
        <v>Farnham</v>
      </c>
      <c r="F107" t="str">
        <f>VLOOKUP(Tableau2[[#This Row],[Numéro]],Tableau4[],4,FALSE)</f>
        <v>Montérégie</v>
      </c>
      <c r="G107" s="3">
        <f>VLOOKUP(Tableau2[[#This Row],[Numéro]],Tableau4[],3,FALSE)</f>
        <v>8330</v>
      </c>
    </row>
    <row r="108" spans="1:7" x14ac:dyDescent="0.25">
      <c r="A108" s="2" t="s">
        <v>452</v>
      </c>
      <c r="B108" t="s">
        <v>534</v>
      </c>
      <c r="C108">
        <v>175</v>
      </c>
      <c r="D108" s="10">
        <v>22457</v>
      </c>
      <c r="E108" t="str">
        <f>VLOOKUP(Tableau2[[#This Row],[Numéro]],Tableau4[],2,FALSE)</f>
        <v>Saint-Gabriel</v>
      </c>
      <c r="F108" t="str">
        <f>VLOOKUP(Tableau2[[#This Row],[Numéro]],Tableau4[],4,FALSE)</f>
        <v>Lanaudière</v>
      </c>
      <c r="G108" s="3">
        <f>VLOOKUP(Tableau2[[#This Row],[Numéro]],Tableau4[],3,FALSE)</f>
        <v>2828</v>
      </c>
    </row>
    <row r="109" spans="1:7" x14ac:dyDescent="0.25">
      <c r="A109" s="2" t="s">
        <v>453</v>
      </c>
      <c r="B109" t="s">
        <v>535</v>
      </c>
      <c r="C109">
        <v>188</v>
      </c>
      <c r="D109" s="10">
        <v>36377</v>
      </c>
      <c r="E109" t="str">
        <f>VLOOKUP(Tableau2[[#This Row],[Numéro]],Tableau4[],2,FALSE)</f>
        <v>Sainte-Marie</v>
      </c>
      <c r="F109" t="str">
        <f>VLOOKUP(Tableau2[[#This Row],[Numéro]],Tableau4[],4,FALSE)</f>
        <v>Chaudière-Appalaches</v>
      </c>
      <c r="G109" s="3">
        <f>VLOOKUP(Tableau2[[#This Row],[Numéro]],Tableau4[],3,FALSE)</f>
        <v>11584</v>
      </c>
    </row>
    <row r="110" spans="1:7" x14ac:dyDescent="0.25">
      <c r="A110" s="2" t="s">
        <v>454</v>
      </c>
      <c r="B110" t="s">
        <v>339</v>
      </c>
      <c r="C110">
        <v>4</v>
      </c>
      <c r="D110" s="10">
        <v>28181</v>
      </c>
      <c r="E110" t="str">
        <f>VLOOKUP(Tableau2[[#This Row],[Numéro]],Tableau4[],2,FALSE)</f>
        <v>Amqui</v>
      </c>
      <c r="F110" t="str">
        <f>VLOOKUP(Tableau2[[#This Row],[Numéro]],Tableau4[],4,FALSE)</f>
        <v>Bas-Saint-Laurent</v>
      </c>
      <c r="G110" s="3">
        <f>VLOOKUP(Tableau2[[#This Row],[Numéro]],Tableau4[],3,FALSE)</f>
        <v>6322</v>
      </c>
    </row>
    <row r="111" spans="1:7" x14ac:dyDescent="0.25">
      <c r="A111" s="2" t="s">
        <v>455</v>
      </c>
      <c r="B111" t="s">
        <v>49</v>
      </c>
      <c r="C111">
        <v>150</v>
      </c>
      <c r="D111" s="10">
        <v>13232</v>
      </c>
      <c r="E111" t="str">
        <f>VLOOKUP(Tableau2[[#This Row],[Numéro]],Tableau4[],2,FALSE)</f>
        <v>Richelieu</v>
      </c>
      <c r="F111" t="str">
        <f>VLOOKUP(Tableau2[[#This Row],[Numéro]],Tableau4[],4,FALSE)</f>
        <v>Montérégie</v>
      </c>
      <c r="G111" s="3">
        <f>VLOOKUP(Tableau2[[#This Row],[Numéro]],Tableau4[],3,FALSE)</f>
        <v>5208</v>
      </c>
    </row>
    <row r="112" spans="1:7" x14ac:dyDescent="0.25">
      <c r="A112" s="2" t="s">
        <v>456</v>
      </c>
      <c r="B112" t="s">
        <v>3</v>
      </c>
      <c r="C112">
        <v>72</v>
      </c>
      <c r="D112" s="10">
        <v>24514</v>
      </c>
      <c r="E112" t="str">
        <f>VLOOKUP(Tableau2[[#This Row],[Numéro]],Tableau4[],2,FALSE)</f>
        <v>Granby</v>
      </c>
      <c r="F112" t="str">
        <f>VLOOKUP(Tableau2[[#This Row],[Numéro]],Tableau4[],4,FALSE)</f>
        <v>Montérégie</v>
      </c>
      <c r="G112" s="3">
        <f>VLOOKUP(Tableau2[[#This Row],[Numéro]],Tableau4[],3,FALSE)</f>
        <v>63433</v>
      </c>
    </row>
    <row r="113" spans="1:7" x14ac:dyDescent="0.25">
      <c r="A113" s="2" t="s">
        <v>457</v>
      </c>
      <c r="B113" t="s">
        <v>536</v>
      </c>
      <c r="C113">
        <v>45</v>
      </c>
      <c r="D113" s="10">
        <v>41763</v>
      </c>
      <c r="E113" t="str">
        <f>VLOOKUP(Tableau2[[#This Row],[Numéro]],Tableau4[],2,FALSE)</f>
        <v>Cookshire-Eaton</v>
      </c>
      <c r="F113" t="str">
        <f>VLOOKUP(Tableau2[[#This Row],[Numéro]],Tableau4[],4,FALSE)</f>
        <v>Estrie</v>
      </c>
      <c r="G113" s="3">
        <f>VLOOKUP(Tableau2[[#This Row],[Numéro]],Tableau4[],3,FALSE)</f>
        <v>5171</v>
      </c>
    </row>
    <row r="114" spans="1:7" x14ac:dyDescent="0.25">
      <c r="A114" s="2" t="s">
        <v>458</v>
      </c>
      <c r="B114" t="s">
        <v>1</v>
      </c>
      <c r="C114">
        <v>86</v>
      </c>
      <c r="D114" s="10">
        <v>16209</v>
      </c>
      <c r="E114" t="str">
        <f>VLOOKUP(Tableau2[[#This Row],[Numéro]],Tableau4[],2,FALSE)</f>
        <v>Lac-Sergent</v>
      </c>
      <c r="F114" t="str">
        <f>VLOOKUP(Tableau2[[#This Row],[Numéro]],Tableau4[],4,FALSE)</f>
        <v>Capitale-Nationale</v>
      </c>
      <c r="G114" s="3">
        <f>VLOOKUP(Tableau2[[#This Row],[Numéro]],Tableau4[],3,FALSE)</f>
        <v>423</v>
      </c>
    </row>
    <row r="115" spans="1:7" x14ac:dyDescent="0.25">
      <c r="A115" s="2" t="s">
        <v>459</v>
      </c>
      <c r="B115" t="s">
        <v>537</v>
      </c>
      <c r="C115">
        <v>164</v>
      </c>
      <c r="D115" s="10">
        <v>34542</v>
      </c>
      <c r="E115" t="str">
        <f>VLOOKUP(Tableau2[[#This Row],[Numéro]],Tableau4[],2,FALSE)</f>
        <v>Sainte-Anne-des-Plaines</v>
      </c>
      <c r="F115" t="str">
        <f>VLOOKUP(Tableau2[[#This Row],[Numéro]],Tableau4[],4,FALSE)</f>
        <v>Laurentides</v>
      </c>
      <c r="G115" s="3">
        <f>VLOOKUP(Tableau2[[#This Row],[Numéro]],Tableau4[],3,FALSE)</f>
        <v>13001</v>
      </c>
    </row>
    <row r="116" spans="1:7" x14ac:dyDescent="0.25">
      <c r="A116" s="2" t="s">
        <v>460</v>
      </c>
      <c r="B116" t="s">
        <v>37</v>
      </c>
      <c r="C116">
        <v>67</v>
      </c>
      <c r="D116" s="10">
        <v>27749</v>
      </c>
      <c r="E116" t="str">
        <f>VLOOKUP(Tableau2[[#This Row],[Numéro]],Tableau4[],2,FALSE)</f>
        <v>Forestville</v>
      </c>
      <c r="F116" t="str">
        <f>VLOOKUP(Tableau2[[#This Row],[Numéro]],Tableau4[],4,FALSE)</f>
        <v>Côte-Nord</v>
      </c>
      <c r="G116" s="3">
        <f>VLOOKUP(Tableau2[[#This Row],[Numéro]],Tableau4[],3,FALSE)</f>
        <v>3270</v>
      </c>
    </row>
    <row r="117" spans="1:7" x14ac:dyDescent="0.25">
      <c r="A117" s="2" t="s">
        <v>461</v>
      </c>
      <c r="B117" t="s">
        <v>538</v>
      </c>
      <c r="C117">
        <v>209</v>
      </c>
      <c r="D117" s="10">
        <v>13001</v>
      </c>
      <c r="E117" t="str">
        <f>VLOOKUP(Tableau2[[#This Row],[Numéro]],Tableau4[],2,FALSE)</f>
        <v>Sutton</v>
      </c>
      <c r="F117" t="str">
        <f>VLOOKUP(Tableau2[[#This Row],[Numéro]],Tableau4[],4,FALSE)</f>
        <v>Montérégie</v>
      </c>
      <c r="G117" s="3">
        <f>VLOOKUP(Tableau2[[#This Row],[Numéro]],Tableau4[],3,FALSE)</f>
        <v>3906</v>
      </c>
    </row>
    <row r="118" spans="1:7" x14ac:dyDescent="0.25">
      <c r="A118" s="2" t="s">
        <v>462</v>
      </c>
      <c r="B118" t="s">
        <v>539</v>
      </c>
      <c r="C118">
        <v>3</v>
      </c>
      <c r="D118" s="10">
        <v>21887</v>
      </c>
      <c r="E118" t="str">
        <f>VLOOKUP(Tableau2[[#This Row],[Numéro]],Tableau4[],2,FALSE)</f>
        <v>Amos</v>
      </c>
      <c r="F118" t="str">
        <f>VLOOKUP(Tableau2[[#This Row],[Numéro]],Tableau4[],4,FALSE)</f>
        <v>Abitibi-Témiscamingue</v>
      </c>
      <c r="G118" s="3">
        <f>VLOOKUP(Tableau2[[#This Row],[Numéro]],Tableau4[],3,FALSE)</f>
        <v>12671</v>
      </c>
    </row>
    <row r="119" spans="1:7" x14ac:dyDescent="0.25">
      <c r="A119" s="2" t="s">
        <v>463</v>
      </c>
      <c r="B119" t="s">
        <v>540</v>
      </c>
      <c r="C119">
        <v>63</v>
      </c>
      <c r="D119" s="10">
        <v>37783</v>
      </c>
      <c r="E119" t="str">
        <f>VLOOKUP(Tableau2[[#This Row],[Numéro]],Tableau4[],2,FALSE)</f>
        <v>East Angus</v>
      </c>
      <c r="F119" t="str">
        <f>VLOOKUP(Tableau2[[#This Row],[Numéro]],Tableau4[],4,FALSE)</f>
        <v>Estrie</v>
      </c>
      <c r="G119" s="3">
        <f>VLOOKUP(Tableau2[[#This Row],[Numéro]],Tableau4[],3,FALSE)</f>
        <v>3741</v>
      </c>
    </row>
    <row r="120" spans="1:7" x14ac:dyDescent="0.25">
      <c r="A120" s="2" t="s">
        <v>464</v>
      </c>
      <c r="B120" t="s">
        <v>541</v>
      </c>
      <c r="C120">
        <v>24</v>
      </c>
      <c r="D120" s="10">
        <v>10433</v>
      </c>
      <c r="E120" t="str">
        <f>VLOOKUP(Tableau2[[#This Row],[Numéro]],Tableau4[],2,FALSE)</f>
        <v>Lac-Brome</v>
      </c>
      <c r="F120" t="str">
        <f>VLOOKUP(Tableau2[[#This Row],[Numéro]],Tableau4[],4,FALSE)</f>
        <v>Montérégie</v>
      </c>
      <c r="G120" s="3">
        <f>VLOOKUP(Tableau2[[#This Row],[Numéro]],Tableau4[],3,FALSE)</f>
        <v>5609</v>
      </c>
    </row>
    <row r="121" spans="1:7" x14ac:dyDescent="0.25">
      <c r="A121" s="2" t="s">
        <v>465</v>
      </c>
      <c r="B121" t="s">
        <v>47</v>
      </c>
      <c r="C121">
        <v>175</v>
      </c>
      <c r="D121" s="10">
        <v>29513</v>
      </c>
      <c r="E121" t="str">
        <f>VLOOKUP(Tableau2[[#This Row],[Numéro]],Tableau4[],2,FALSE)</f>
        <v>Saint-Gabriel</v>
      </c>
      <c r="F121" t="str">
        <f>VLOOKUP(Tableau2[[#This Row],[Numéro]],Tableau4[],4,FALSE)</f>
        <v>Lanaudière</v>
      </c>
      <c r="G121" s="3">
        <f>VLOOKUP(Tableau2[[#This Row],[Numéro]],Tableau4[],3,FALSE)</f>
        <v>2828</v>
      </c>
    </row>
    <row r="122" spans="1:7" x14ac:dyDescent="0.25">
      <c r="A122" s="2" t="s">
        <v>466</v>
      </c>
      <c r="B122" t="s">
        <v>542</v>
      </c>
      <c r="C122">
        <v>119</v>
      </c>
      <c r="D122" s="10">
        <v>18390</v>
      </c>
      <c r="E122" t="str">
        <f>VLOOKUP(Tableau2[[#This Row],[Numéro]],Tableau4[],2,FALSE)</f>
        <v>Mont-Saint-Hilaire</v>
      </c>
      <c r="F122" t="str">
        <f>VLOOKUP(Tableau2[[#This Row],[Numéro]],Tableau4[],4,FALSE)</f>
        <v>Montérégie</v>
      </c>
      <c r="G122" s="3">
        <f>VLOOKUP(Tableau2[[#This Row],[Numéro]],Tableau4[],3,FALSE)</f>
        <v>18200</v>
      </c>
    </row>
    <row r="123" spans="1:7" x14ac:dyDescent="0.25">
      <c r="A123" s="2" t="s">
        <v>467</v>
      </c>
      <c r="B123" t="s">
        <v>543</v>
      </c>
      <c r="C123">
        <v>54</v>
      </c>
      <c r="D123" s="10">
        <v>34920</v>
      </c>
      <c r="E123" t="str">
        <f>VLOOKUP(Tableau2[[#This Row],[Numéro]],Tableau4[],2,FALSE)</f>
        <v>Deux-Montagnes</v>
      </c>
      <c r="F123" t="str">
        <f>VLOOKUP(Tableau2[[#This Row],[Numéro]],Tableau4[],4,FALSE)</f>
        <v>Laurentides</v>
      </c>
      <c r="G123" s="3">
        <f>VLOOKUP(Tableau2[[#This Row],[Numéro]],Tableau4[],3,FALSE)</f>
        <v>17552</v>
      </c>
    </row>
    <row r="124" spans="1:7" x14ac:dyDescent="0.25">
      <c r="A124" s="2" t="s">
        <v>468</v>
      </c>
      <c r="B124" t="s">
        <v>544</v>
      </c>
      <c r="C124">
        <v>86</v>
      </c>
      <c r="D124" s="10">
        <v>39351</v>
      </c>
      <c r="E124" t="str">
        <f>VLOOKUP(Tableau2[[#This Row],[Numéro]],Tableau4[],2,FALSE)</f>
        <v>Lac-Sergent</v>
      </c>
      <c r="F124" t="str">
        <f>VLOOKUP(Tableau2[[#This Row],[Numéro]],Tableau4[],4,FALSE)</f>
        <v>Capitale-Nationale</v>
      </c>
      <c r="G124" s="3">
        <f>VLOOKUP(Tableau2[[#This Row],[Numéro]],Tableau4[],3,FALSE)</f>
        <v>423</v>
      </c>
    </row>
    <row r="125" spans="1:7" x14ac:dyDescent="0.25">
      <c r="A125" s="2" t="s">
        <v>469</v>
      </c>
      <c r="B125" t="s">
        <v>545</v>
      </c>
      <c r="C125">
        <v>47</v>
      </c>
      <c r="D125" s="10">
        <v>13272</v>
      </c>
      <c r="E125" t="str">
        <f>VLOOKUP(Tableau2[[#This Row],[Numéro]],Tableau4[],2,FALSE)</f>
        <v>Coteau-du-Lac</v>
      </c>
      <c r="F125" t="str">
        <f>VLOOKUP(Tableau2[[#This Row],[Numéro]],Tableau4[],4,FALSE)</f>
        <v>Montérégie</v>
      </c>
      <c r="G125" s="3">
        <f>VLOOKUP(Tableau2[[#This Row],[Numéro]],Tableau4[],3,FALSE)</f>
        <v>6842</v>
      </c>
    </row>
    <row r="126" spans="1:7" x14ac:dyDescent="0.25">
      <c r="A126" s="2" t="s">
        <v>470</v>
      </c>
      <c r="B126" t="s">
        <v>173</v>
      </c>
      <c r="C126">
        <v>124</v>
      </c>
      <c r="D126" s="10">
        <v>39578</v>
      </c>
      <c r="E126" t="str">
        <f>VLOOKUP(Tableau2[[#This Row],[Numéro]],Tableau4[],2,FALSE)</f>
        <v>Montréal-Ouest</v>
      </c>
      <c r="F126" t="str">
        <f>VLOOKUP(Tableau2[[#This Row],[Numéro]],Tableau4[],4,FALSE)</f>
        <v>Montréal</v>
      </c>
      <c r="G126" s="3">
        <f>VLOOKUP(Tableau2[[#This Row],[Numéro]],Tableau4[],3,FALSE)</f>
        <v>5184</v>
      </c>
    </row>
    <row r="127" spans="1:7" x14ac:dyDescent="0.25">
      <c r="A127" s="2" t="s">
        <v>471</v>
      </c>
      <c r="B127" t="s">
        <v>546</v>
      </c>
      <c r="C127">
        <v>103</v>
      </c>
      <c r="D127" s="10">
        <v>32789</v>
      </c>
      <c r="E127" t="str">
        <f>VLOOKUP(Tableau2[[#This Row],[Numéro]],Tableau4[],2,FALSE)</f>
        <v>Lorraine</v>
      </c>
      <c r="F127" t="str">
        <f>VLOOKUP(Tableau2[[#This Row],[Numéro]],Tableau4[],4,FALSE)</f>
        <v>Laurentides</v>
      </c>
      <c r="G127" s="3">
        <f>VLOOKUP(Tableau2[[#This Row],[Numéro]],Tableau4[],3,FALSE)</f>
        <v>9479</v>
      </c>
    </row>
    <row r="128" spans="1:7" x14ac:dyDescent="0.25">
      <c r="A128" s="2" t="s">
        <v>472</v>
      </c>
      <c r="B128" t="s">
        <v>547</v>
      </c>
      <c r="C128">
        <v>179</v>
      </c>
      <c r="D128" s="10">
        <v>42200</v>
      </c>
      <c r="E128" t="str">
        <f>VLOOKUP(Tableau2[[#This Row],[Numéro]],Tableau4[],2,FALSE)</f>
        <v>Saint-Jérôme</v>
      </c>
      <c r="F128" t="str">
        <f>VLOOKUP(Tableau2[[#This Row],[Numéro]],Tableau4[],4,FALSE)</f>
        <v>Laurentides</v>
      </c>
      <c r="G128" s="3">
        <f>VLOOKUP(Tableau2[[#This Row],[Numéro]],Tableau4[],3,FALSE)</f>
        <v>68456</v>
      </c>
    </row>
    <row r="129" spans="1:7" x14ac:dyDescent="0.25">
      <c r="A129" s="2" t="s">
        <v>473</v>
      </c>
      <c r="B129" t="s">
        <v>548</v>
      </c>
      <c r="C129">
        <v>10</v>
      </c>
      <c r="D129" s="10">
        <v>15078</v>
      </c>
      <c r="E129" t="str">
        <f>VLOOKUP(Tableau2[[#This Row],[Numéro]],Tableau4[],2,FALSE)</f>
        <v>Beaconsfield</v>
      </c>
      <c r="F129" t="str">
        <f>VLOOKUP(Tableau2[[#This Row],[Numéro]],Tableau4[],4,FALSE)</f>
        <v>Montréal</v>
      </c>
      <c r="G129" s="3">
        <f>VLOOKUP(Tableau2[[#This Row],[Numéro]],Tableau4[],3,FALSE)</f>
        <v>19505</v>
      </c>
    </row>
    <row r="130" spans="1:7" x14ac:dyDescent="0.25">
      <c r="A130" s="2" t="s">
        <v>474</v>
      </c>
      <c r="B130" t="s">
        <v>549</v>
      </c>
      <c r="C130">
        <v>15</v>
      </c>
      <c r="D130" s="10">
        <v>30125</v>
      </c>
      <c r="E130" t="str">
        <f>VLOOKUP(Tableau2[[#This Row],[Numéro]],Tableau4[],2,FALSE)</f>
        <v>Bedford</v>
      </c>
      <c r="F130" t="str">
        <f>VLOOKUP(Tableau2[[#This Row],[Numéro]],Tableau4[],4,FALSE)</f>
        <v>Estrie</v>
      </c>
      <c r="G130" s="3">
        <f>VLOOKUP(Tableau2[[#This Row],[Numéro]],Tableau4[],3,FALSE)</f>
        <v>2684</v>
      </c>
    </row>
    <row r="131" spans="1:7" x14ac:dyDescent="0.25">
      <c r="A131" s="2" t="s">
        <v>475</v>
      </c>
      <c r="B131" t="s">
        <v>79</v>
      </c>
      <c r="C131">
        <v>86</v>
      </c>
      <c r="D131" s="10">
        <v>22121</v>
      </c>
      <c r="E131" t="str">
        <f>VLOOKUP(Tableau2[[#This Row],[Numéro]],Tableau4[],2,FALSE)</f>
        <v>Lac-Sergent</v>
      </c>
      <c r="F131" t="str">
        <f>VLOOKUP(Tableau2[[#This Row],[Numéro]],Tableau4[],4,FALSE)</f>
        <v>Capitale-Nationale</v>
      </c>
      <c r="G131" s="3">
        <f>VLOOKUP(Tableau2[[#This Row],[Numéro]],Tableau4[],3,FALSE)</f>
        <v>423</v>
      </c>
    </row>
    <row r="132" spans="1:7" x14ac:dyDescent="0.25">
      <c r="A132" s="2" t="s">
        <v>476</v>
      </c>
      <c r="B132" t="s">
        <v>550</v>
      </c>
      <c r="C132">
        <v>82</v>
      </c>
      <c r="D132" s="10">
        <v>33151</v>
      </c>
      <c r="E132" t="str">
        <f>VLOOKUP(Tableau2[[#This Row],[Numéro]],Tableau4[],2,FALSE)</f>
        <v>Kirkland</v>
      </c>
      <c r="F132" t="str">
        <f>VLOOKUP(Tableau2[[#This Row],[Numéro]],Tableau4[],4,FALSE)</f>
        <v>Agglomération de Montréal</v>
      </c>
      <c r="G132" s="3">
        <f>VLOOKUP(Tableau2[[#This Row],[Numéro]],Tableau4[],3,FALSE)</f>
        <v>21253</v>
      </c>
    </row>
    <row r="133" spans="1:7" x14ac:dyDescent="0.25">
      <c r="A133" s="2" t="s">
        <v>477</v>
      </c>
      <c r="B133" t="s">
        <v>551</v>
      </c>
      <c r="C133">
        <v>105</v>
      </c>
      <c r="D133" s="10">
        <v>26539</v>
      </c>
      <c r="E133" t="str">
        <f>VLOOKUP(Tableau2[[#This Row],[Numéro]],Tableau4[],2,FALSE)</f>
        <v>Macamic</v>
      </c>
      <c r="F133" t="str">
        <f>VLOOKUP(Tableau2[[#This Row],[Numéro]],Tableau4[],4,FALSE)</f>
        <v>Abitibi-Témiscamingue</v>
      </c>
      <c r="G133" s="3">
        <f>VLOOKUP(Tableau2[[#This Row],[Numéro]],Tableau4[],3,FALSE)</f>
        <v>2734</v>
      </c>
    </row>
    <row r="134" spans="1:7" x14ac:dyDescent="0.25">
      <c r="A134" s="2" t="s">
        <v>478</v>
      </c>
      <c r="B134" t="s">
        <v>552</v>
      </c>
      <c r="C134">
        <v>192</v>
      </c>
      <c r="D134" s="10">
        <v>31829</v>
      </c>
      <c r="E134" t="str">
        <f>VLOOKUP(Tableau2[[#This Row],[Numéro]],Tableau4[],2,FALSE)</f>
        <v>Saint-Pascal</v>
      </c>
      <c r="F134" t="str">
        <f>VLOOKUP(Tableau2[[#This Row],[Numéro]],Tableau4[],4,FALSE)</f>
        <v>Bas-Saint-Laurent</v>
      </c>
      <c r="G134" s="3">
        <f>VLOOKUP(Tableau2[[#This Row],[Numéro]],Tableau4[],3,FALSE)</f>
        <v>3504</v>
      </c>
    </row>
    <row r="135" spans="1:7" x14ac:dyDescent="0.25">
      <c r="A135" s="2" t="s">
        <v>479</v>
      </c>
      <c r="B135" t="s">
        <v>553</v>
      </c>
      <c r="C135">
        <v>197</v>
      </c>
      <c r="D135" s="10">
        <v>33147</v>
      </c>
      <c r="E135" t="str">
        <f>VLOOKUP(Tableau2[[#This Row],[Numéro]],Tableau4[],2,FALSE)</f>
        <v>Sainte-Thérèse</v>
      </c>
      <c r="F135" t="str">
        <f>VLOOKUP(Tableau2[[#This Row],[Numéro]],Tableau4[],4,FALSE)</f>
        <v>Laurentides</v>
      </c>
      <c r="G135" s="3">
        <f>VLOOKUP(Tableau2[[#This Row],[Numéro]],Tableau4[],3,FALSE)</f>
        <v>26025</v>
      </c>
    </row>
    <row r="136" spans="1:7" x14ac:dyDescent="0.25">
      <c r="A136" s="2" t="s">
        <v>480</v>
      </c>
      <c r="B136" t="s">
        <v>113</v>
      </c>
      <c r="C136">
        <v>73</v>
      </c>
      <c r="D136" s="10">
        <v>20610</v>
      </c>
      <c r="E136" t="str">
        <f>VLOOKUP(Tableau2[[#This Row],[Numéro]],Tableau4[],2,FALSE)</f>
        <v>Grande-Rivière</v>
      </c>
      <c r="F136" t="str">
        <f>VLOOKUP(Tableau2[[#This Row],[Numéro]],Tableau4[],4,FALSE)</f>
        <v>Gaspésie–Îles-de-la-Madeleine</v>
      </c>
      <c r="G136" s="3">
        <f>VLOOKUP(Tableau2[[#This Row],[Numéro]],Tableau4[],3,FALSE)</f>
        <v>3456</v>
      </c>
    </row>
    <row r="137" spans="1:7" x14ac:dyDescent="0.25">
      <c r="A137" s="2" t="s">
        <v>481</v>
      </c>
      <c r="B137" t="s">
        <v>554</v>
      </c>
      <c r="C137">
        <v>39</v>
      </c>
      <c r="D137" s="10">
        <v>8581</v>
      </c>
      <c r="E137" t="str">
        <f>VLOOKUP(Tableau2[[#This Row],[Numéro]],Tableau4[],2,FALSE)</f>
        <v>Châteauguay</v>
      </c>
      <c r="F137" t="str">
        <f>VLOOKUP(Tableau2[[#This Row],[Numéro]],Tableau4[],4,FALSE)</f>
        <v>Montérégie</v>
      </c>
      <c r="G137" s="3">
        <f>VLOOKUP(Tableau2[[#This Row],[Numéro]],Tableau4[],3,FALSE)</f>
        <v>45904</v>
      </c>
    </row>
    <row r="138" spans="1:7" x14ac:dyDescent="0.25">
      <c r="A138" s="2" t="s">
        <v>482</v>
      </c>
      <c r="B138" t="s">
        <v>555</v>
      </c>
      <c r="C138">
        <v>46</v>
      </c>
      <c r="D138" s="10">
        <v>19330</v>
      </c>
      <c r="E138" t="str">
        <f>VLOOKUP(Tableau2[[#This Row],[Numéro]],Tableau4[],2,FALSE)</f>
        <v>Côte-Saint-Luc</v>
      </c>
      <c r="F138" t="str">
        <f>VLOOKUP(Tableau2[[#This Row],[Numéro]],Tableau4[],4,FALSE)</f>
        <v>Montréal</v>
      </c>
      <c r="G138" s="3">
        <f>VLOOKUP(Tableau2[[#This Row],[Numéro]],Tableau4[],3,FALSE)</f>
        <v>32321</v>
      </c>
    </row>
    <row r="139" spans="1:7" x14ac:dyDescent="0.25">
      <c r="A139" s="2" t="s">
        <v>483</v>
      </c>
      <c r="B139" t="s">
        <v>556</v>
      </c>
      <c r="C139">
        <v>151</v>
      </c>
      <c r="D139" s="10">
        <v>27857</v>
      </c>
      <c r="E139" t="str">
        <f>VLOOKUP(Tableau2[[#This Row],[Numéro]],Tableau4[],2,FALSE)</f>
        <v>Richmond</v>
      </c>
      <c r="F139" t="str">
        <f>VLOOKUP(Tableau2[[#This Row],[Numéro]],Tableau4[],4,FALSE)</f>
        <v>Estrie</v>
      </c>
      <c r="G139" s="3">
        <f>VLOOKUP(Tableau2[[#This Row],[Numéro]],Tableau4[],3,FALSE)</f>
        <v>3336</v>
      </c>
    </row>
    <row r="140" spans="1:7" x14ac:dyDescent="0.25">
      <c r="A140" s="2" t="s">
        <v>484</v>
      </c>
      <c r="B140" t="s">
        <v>557</v>
      </c>
      <c r="C140">
        <v>57</v>
      </c>
      <c r="D140" s="10">
        <v>19699</v>
      </c>
      <c r="E140" t="str">
        <f>VLOOKUP(Tableau2[[#This Row],[Numéro]],Tableau4[],2,FALSE)</f>
        <v>Dollard-des-Ormeaux</v>
      </c>
      <c r="F140" t="str">
        <f>VLOOKUP(Tableau2[[#This Row],[Numéro]],Tableau4[],4,FALSE)</f>
        <v>Montréal</v>
      </c>
      <c r="G140" s="3">
        <f>VLOOKUP(Tableau2[[#This Row],[Numéro]],Tableau4[],3,FALSE)</f>
        <v>49637</v>
      </c>
    </row>
    <row r="141" spans="1:7" x14ac:dyDescent="0.25">
      <c r="A141" s="2" t="s">
        <v>485</v>
      </c>
      <c r="B141" t="s">
        <v>181</v>
      </c>
      <c r="C141">
        <v>42</v>
      </c>
      <c r="D141" s="10">
        <v>12386</v>
      </c>
      <c r="E141" t="str">
        <f>VLOOKUP(Tableau2[[#This Row],[Numéro]],Tableau4[],2,FALSE)</f>
        <v>Clermont</v>
      </c>
      <c r="F141" t="str">
        <f>VLOOKUP(Tableau2[[#This Row],[Numéro]],Tableau4[],4,FALSE)</f>
        <v>Capitale-Nationale</v>
      </c>
      <c r="G141" s="3">
        <f>VLOOKUP(Tableau2[[#This Row],[Numéro]],Tableau4[],3,FALSE)</f>
        <v>3118</v>
      </c>
    </row>
    <row r="142" spans="1:7" x14ac:dyDescent="0.25">
      <c r="A142" s="2" t="s">
        <v>486</v>
      </c>
      <c r="B142" t="s">
        <v>558</v>
      </c>
      <c r="C142">
        <v>24</v>
      </c>
      <c r="D142" s="10">
        <v>33035</v>
      </c>
      <c r="E142" t="str">
        <f>VLOOKUP(Tableau2[[#This Row],[Numéro]],Tableau4[],2,FALSE)</f>
        <v>Lac-Brome</v>
      </c>
      <c r="F142" t="str">
        <f>VLOOKUP(Tableau2[[#This Row],[Numéro]],Tableau4[],4,FALSE)</f>
        <v>Montérégie</v>
      </c>
      <c r="G142" s="3">
        <f>VLOOKUP(Tableau2[[#This Row],[Numéro]],Tableau4[],3,FALSE)</f>
        <v>5609</v>
      </c>
    </row>
    <row r="143" spans="1:7" x14ac:dyDescent="0.25">
      <c r="A143" s="2" t="s">
        <v>487</v>
      </c>
      <c r="B143" t="s">
        <v>559</v>
      </c>
      <c r="C143">
        <v>218</v>
      </c>
      <c r="D143" s="10">
        <v>21451</v>
      </c>
      <c r="E143" t="str">
        <f>VLOOKUP(Tableau2[[#This Row],[Numéro]],Tableau4[],2,FALSE)</f>
        <v>Valcourt</v>
      </c>
      <c r="F143" t="str">
        <f>VLOOKUP(Tableau2[[#This Row],[Numéro]],Tableau4[],4,FALSE)</f>
        <v>Estrie</v>
      </c>
      <c r="G143" s="3">
        <f>VLOOKUP(Tableau2[[#This Row],[Numéro]],Tableau4[],3,FALSE)</f>
        <v>2349</v>
      </c>
    </row>
    <row r="144" spans="1:7" x14ac:dyDescent="0.25">
      <c r="A144" s="2" t="s">
        <v>2</v>
      </c>
      <c r="B144" t="s">
        <v>560</v>
      </c>
      <c r="C144">
        <v>152</v>
      </c>
      <c r="D144" s="10">
        <v>27782</v>
      </c>
      <c r="E144" t="str">
        <f>VLOOKUP(Tableau2[[#This Row],[Numéro]],Tableau4[],2,FALSE)</f>
        <v>Rimouski</v>
      </c>
      <c r="F144" t="str">
        <f>VLOOKUP(Tableau2[[#This Row],[Numéro]],Tableau4[],4,FALSE)</f>
        <v>Bas-Saint-Laurent</v>
      </c>
      <c r="G144" s="3">
        <f>VLOOKUP(Tableau2[[#This Row],[Numéro]],Tableau4[],3,FALSE)</f>
        <v>46860</v>
      </c>
    </row>
    <row r="145" spans="1:7" x14ac:dyDescent="0.25">
      <c r="A145" s="2" t="s">
        <v>488</v>
      </c>
      <c r="B145" t="s">
        <v>561</v>
      </c>
      <c r="C145">
        <v>150</v>
      </c>
      <c r="D145" s="10">
        <v>39268</v>
      </c>
      <c r="E145" t="str">
        <f>VLOOKUP(Tableau2[[#This Row],[Numéro]],Tableau4[],2,FALSE)</f>
        <v>Richelieu</v>
      </c>
      <c r="F145" t="str">
        <f>VLOOKUP(Tableau2[[#This Row],[Numéro]],Tableau4[],4,FALSE)</f>
        <v>Montérégie</v>
      </c>
      <c r="G145" s="3">
        <f>VLOOKUP(Tableau2[[#This Row],[Numéro]],Tableau4[],3,FALSE)</f>
        <v>5208</v>
      </c>
    </row>
    <row r="146" spans="1:7" x14ac:dyDescent="0.25">
      <c r="A146" s="2" t="s">
        <v>489</v>
      </c>
      <c r="B146" t="s">
        <v>101</v>
      </c>
      <c r="C146">
        <v>216</v>
      </c>
      <c r="D146" s="10">
        <v>13040</v>
      </c>
      <c r="E146" t="str">
        <f>VLOOKUP(Tableau2[[#This Row],[Numéro]],Tableau4[],2,FALSE)</f>
        <v>La Tuque</v>
      </c>
      <c r="F146" t="str">
        <f>VLOOKUP(Tableau2[[#This Row],[Numéro]],Tableau4[],4,FALSE)</f>
        <v>Mauricie</v>
      </c>
      <c r="G146" s="3">
        <f>VLOOKUP(Tableau2[[#This Row],[Numéro]],Tableau4[],3,FALSE)</f>
        <v>11821</v>
      </c>
    </row>
    <row r="147" spans="1:7" x14ac:dyDescent="0.25">
      <c r="A147" s="2" t="s">
        <v>490</v>
      </c>
      <c r="B147" t="s">
        <v>562</v>
      </c>
      <c r="C147">
        <v>1</v>
      </c>
      <c r="D147" s="10">
        <v>37396</v>
      </c>
      <c r="E147" t="str">
        <f>VLOOKUP(Tableau2[[#This Row],[Numéro]],Tableau4[],2,FALSE)</f>
        <v>Acton Vale</v>
      </c>
      <c r="F147" t="str">
        <f>VLOOKUP(Tableau2[[#This Row],[Numéro]],Tableau4[],4,FALSE)</f>
        <v>Montérégie</v>
      </c>
      <c r="G147" s="3">
        <f>VLOOKUP(Tableau2[[#This Row],[Numéro]],Tableau4[],3,FALSE)</f>
        <v>7664</v>
      </c>
    </row>
    <row r="148" spans="1:7" x14ac:dyDescent="0.25">
      <c r="A148" s="2" t="s">
        <v>491</v>
      </c>
      <c r="B148" t="s">
        <v>563</v>
      </c>
      <c r="C148">
        <v>43</v>
      </c>
      <c r="D148" s="10">
        <v>15651</v>
      </c>
      <c r="E148" t="str">
        <f>VLOOKUP(Tableau2[[#This Row],[Numéro]],Tableau4[],2,FALSE)</f>
        <v>Coaticook</v>
      </c>
      <c r="F148" t="str">
        <f>VLOOKUP(Tableau2[[#This Row],[Numéro]],Tableau4[],4,FALSE)</f>
        <v>Estrie</v>
      </c>
      <c r="G148" s="3">
        <f>VLOOKUP(Tableau2[[#This Row],[Numéro]],Tableau4[],3,FALSE)</f>
        <v>9255</v>
      </c>
    </row>
    <row r="149" spans="1:7" x14ac:dyDescent="0.25">
      <c r="A149" s="2" t="s">
        <v>492</v>
      </c>
      <c r="B149" t="s">
        <v>564</v>
      </c>
      <c r="C149">
        <v>30</v>
      </c>
      <c r="D149" s="10">
        <v>12004</v>
      </c>
      <c r="E149" t="str">
        <f>VLOOKUP(Tableau2[[#This Row],[Numéro]],Tableau4[],2,FALSE)</f>
        <v>Cap-Chat</v>
      </c>
      <c r="F149" t="str">
        <f>VLOOKUP(Tableau2[[#This Row],[Numéro]],Tableau4[],4,FALSE)</f>
        <v>Gaspésie–Îles-de-la-Madeleine</v>
      </c>
      <c r="G149" s="3">
        <f>VLOOKUP(Tableau2[[#This Row],[Numéro]],Tableau4[],3,FALSE)</f>
        <v>2622</v>
      </c>
    </row>
    <row r="150" spans="1:7" x14ac:dyDescent="0.25">
      <c r="A150" s="2" t="s">
        <v>493</v>
      </c>
      <c r="B150" t="s">
        <v>565</v>
      </c>
      <c r="C150">
        <v>71</v>
      </c>
      <c r="D150" s="10">
        <v>26786</v>
      </c>
      <c r="E150" t="str">
        <f>VLOOKUP(Tableau2[[#This Row],[Numéro]],Tableau4[],2,FALSE)</f>
        <v>Gracefield</v>
      </c>
      <c r="F150" t="str">
        <f>VLOOKUP(Tableau2[[#This Row],[Numéro]],Tableau4[],4,FALSE)</f>
        <v>Outaouais</v>
      </c>
      <c r="G150" s="3">
        <f>VLOOKUP(Tableau2[[#This Row],[Numéro]],Tableau4[],3,FALSE)</f>
        <v>2335</v>
      </c>
    </row>
    <row r="151" spans="1:7" x14ac:dyDescent="0.25">
      <c r="A151" s="6" t="s">
        <v>494</v>
      </c>
      <c r="B151" t="s">
        <v>41</v>
      </c>
      <c r="C151">
        <v>128</v>
      </c>
      <c r="D151" s="10">
        <v>38629</v>
      </c>
      <c r="E151" s="7" t="str">
        <f>VLOOKUP(Tableau2[[#This Row],[Numéro]],Tableau4[],2,FALSE)</f>
        <v>New Richmond</v>
      </c>
      <c r="F151" t="str">
        <f>VLOOKUP(Tableau2[[#This Row],[Numéro]],Tableau4[],4,FALSE)</f>
        <v>Gaspésie–Îles-de-la-Madeleine</v>
      </c>
      <c r="G151" s="3">
        <f>VLOOKUP(Tableau2[[#This Row],[Numéro]],Tableau4[],3,FALSE)</f>
        <v>3748</v>
      </c>
    </row>
    <row r="152" spans="1:7" x14ac:dyDescent="0.25">
      <c r="A152" s="2" t="s">
        <v>495</v>
      </c>
      <c r="B152" t="s">
        <v>566</v>
      </c>
      <c r="C152">
        <v>176</v>
      </c>
      <c r="D152" s="10">
        <v>18222</v>
      </c>
      <c r="E152" t="str">
        <f>VLOOKUP(Tableau2[[#This Row],[Numéro]],Tableau4[],2,FALSE)</f>
        <v>Saint-Georges</v>
      </c>
      <c r="F152" t="str">
        <f>VLOOKUP(Tableau2[[#This Row],[Numéro]],Tableau4[],4,FALSE)</f>
        <v>Chaudière-Appalaches</v>
      </c>
      <c r="G152" s="3">
        <f>VLOOKUP(Tableau2[[#This Row],[Numéro]],Tableau4[],3,FALSE)</f>
        <v>31173</v>
      </c>
    </row>
    <row r="153" spans="1:7" x14ac:dyDescent="0.25">
      <c r="A153" s="2" t="s">
        <v>496</v>
      </c>
      <c r="B153" t="s">
        <v>567</v>
      </c>
      <c r="C153">
        <v>3</v>
      </c>
      <c r="D153" s="10">
        <v>26060</v>
      </c>
      <c r="E153" t="str">
        <f>VLOOKUP(Tableau2[[#This Row],[Numéro]],Tableau4[],2,FALSE)</f>
        <v>Amos</v>
      </c>
      <c r="F153" t="str">
        <f>VLOOKUP(Tableau2[[#This Row],[Numéro]],Tableau4[],4,FALSE)</f>
        <v>Abitibi-Témiscamingue</v>
      </c>
      <c r="G153" s="3">
        <f>VLOOKUP(Tableau2[[#This Row],[Numéro]],Tableau4[],3,FALSE)</f>
        <v>12671</v>
      </c>
    </row>
    <row r="154" spans="1:7" x14ac:dyDescent="0.25">
      <c r="A154" s="2" t="s">
        <v>497</v>
      </c>
      <c r="B154" t="s">
        <v>568</v>
      </c>
      <c r="C154">
        <v>68</v>
      </c>
      <c r="D154" s="10">
        <v>36397</v>
      </c>
      <c r="E154" t="str">
        <f>VLOOKUP(Tableau2[[#This Row],[Numéro]],Tableau4[],2,FALSE)</f>
        <v>Fossambault-sur-le-Lac</v>
      </c>
      <c r="F154" t="str">
        <f>VLOOKUP(Tableau2[[#This Row],[Numéro]],Tableau4[],4,FALSE)</f>
        <v>Capitale-Nationale</v>
      </c>
      <c r="G154" s="3">
        <f>VLOOKUP(Tableau2[[#This Row],[Numéro]],Tableau4[],3,FALSE)</f>
        <v>1613</v>
      </c>
    </row>
    <row r="155" spans="1:7" x14ac:dyDescent="0.25">
      <c r="A155" s="2" t="s">
        <v>498</v>
      </c>
      <c r="B155" t="s">
        <v>569</v>
      </c>
      <c r="C155">
        <v>115</v>
      </c>
      <c r="D155" s="10">
        <v>19575</v>
      </c>
      <c r="E155" t="str">
        <f>VLOOKUP(Tableau2[[#This Row],[Numéro]],Tableau4[],2,FALSE)</f>
        <v>Métis-sur-Mer</v>
      </c>
      <c r="F155" t="str">
        <f>VLOOKUP(Tableau2[[#This Row],[Numéro]],Tableau4[],4,FALSE)</f>
        <v>Gaspésie–Îles-de-la-Madeleine</v>
      </c>
      <c r="G155" s="3">
        <f>VLOOKUP(Tableau2[[#This Row],[Numéro]],Tableau4[],3,FALSE)</f>
        <v>604</v>
      </c>
    </row>
    <row r="156" spans="1:7" x14ac:dyDescent="0.25">
      <c r="A156" s="2" t="s">
        <v>499</v>
      </c>
      <c r="B156" t="s">
        <v>193</v>
      </c>
      <c r="C156">
        <v>169</v>
      </c>
      <c r="D156" s="10">
        <v>22755</v>
      </c>
      <c r="E156" t="str">
        <f>VLOOKUP(Tableau2[[#This Row],[Numéro]],Tableau4[],2,FALSE)</f>
        <v>Sainte-Catherine</v>
      </c>
      <c r="F156" t="str">
        <f>VLOOKUP(Tableau2[[#This Row],[Numéro]],Tableau4[],4,FALSE)</f>
        <v>Montérégie</v>
      </c>
      <c r="G156" s="3">
        <f>VLOOKUP(Tableau2[[#This Row],[Numéro]],Tableau4[],3,FALSE)</f>
        <v>16211</v>
      </c>
    </row>
    <row r="157" spans="1:7" x14ac:dyDescent="0.25">
      <c r="A157" s="2" t="s">
        <v>500</v>
      </c>
      <c r="B157" t="s">
        <v>570</v>
      </c>
      <c r="C157">
        <v>110</v>
      </c>
      <c r="D157" s="10">
        <v>14495</v>
      </c>
      <c r="E157" t="str">
        <f>VLOOKUP(Tableau2[[#This Row],[Numéro]],Tableau4[],2,FALSE)</f>
        <v>Mascouche</v>
      </c>
      <c r="F157" t="str">
        <f>VLOOKUP(Tableau2[[#This Row],[Numéro]],Tableau4[],4,FALSE)</f>
        <v>Lanaudière</v>
      </c>
      <c r="G157" s="3">
        <f>VLOOKUP(Tableau2[[#This Row],[Numéro]],Tableau4[],3,FALSE)</f>
        <v>42491</v>
      </c>
    </row>
    <row r="158" spans="1:7" x14ac:dyDescent="0.25">
      <c r="A158" s="2" t="s">
        <v>501</v>
      </c>
      <c r="B158" t="s">
        <v>571</v>
      </c>
      <c r="C158">
        <v>18</v>
      </c>
      <c r="D158" s="10">
        <v>8922</v>
      </c>
      <c r="E158" t="str">
        <f>VLOOKUP(Tableau2[[#This Row],[Numéro]],Tableau4[],2,FALSE)</f>
        <v>Berthierville</v>
      </c>
      <c r="F158" t="str">
        <f>VLOOKUP(Tableau2[[#This Row],[Numéro]],Tableau4[],4,FALSE)</f>
        <v>Lanaudière</v>
      </c>
      <c r="G158" s="3">
        <f>VLOOKUP(Tableau2[[#This Row],[Numéro]],Tableau4[],3,FALSE)</f>
        <v>4091</v>
      </c>
    </row>
    <row r="159" spans="1:7" x14ac:dyDescent="0.25">
      <c r="A159" s="2" t="s">
        <v>502</v>
      </c>
      <c r="B159" t="s">
        <v>572</v>
      </c>
      <c r="C159">
        <v>57</v>
      </c>
      <c r="D159" s="10">
        <v>29286</v>
      </c>
      <c r="E159" t="str">
        <f>VLOOKUP(Tableau2[[#This Row],[Numéro]],Tableau4[],2,FALSE)</f>
        <v>Dollard-des-Ormeaux</v>
      </c>
      <c r="F159" t="str">
        <f>VLOOKUP(Tableau2[[#This Row],[Numéro]],Tableau4[],4,FALSE)</f>
        <v>Montréal</v>
      </c>
      <c r="G159" s="3">
        <f>VLOOKUP(Tableau2[[#This Row],[Numéro]],Tableau4[],3,FALSE)</f>
        <v>49637</v>
      </c>
    </row>
    <row r="160" spans="1:7" x14ac:dyDescent="0.25">
      <c r="A160" s="2" t="s">
        <v>503</v>
      </c>
      <c r="B160" t="s">
        <v>573</v>
      </c>
      <c r="C160">
        <v>158</v>
      </c>
      <c r="D160" s="10">
        <v>30856</v>
      </c>
      <c r="E160" t="str">
        <f>VLOOKUP(Tableau2[[#This Row],[Numéro]],Tableau4[],2,FALSE)</f>
        <v>Saguenay</v>
      </c>
      <c r="F160" t="str">
        <f>VLOOKUP(Tableau2[[#This Row],[Numéro]],Tableau4[],4,FALSE)</f>
        <v>Saguenay–Lac-Saint-Jean</v>
      </c>
      <c r="G160" s="3">
        <f>VLOOKUP(Tableau2[[#This Row],[Numéro]],Tableau4[],3,FALSE)</f>
        <v>144746</v>
      </c>
    </row>
    <row r="161" spans="1:7" x14ac:dyDescent="0.25">
      <c r="A161" s="2" t="s">
        <v>504</v>
      </c>
      <c r="B161" t="s">
        <v>147</v>
      </c>
      <c r="C161">
        <v>85</v>
      </c>
      <c r="D161" s="10">
        <v>11349</v>
      </c>
      <c r="E161" t="str">
        <f>VLOOKUP(Tableau2[[#This Row],[Numéro]],Tableau4[],2,FALSE)</f>
        <v>Lac-Saint-Joseph</v>
      </c>
      <c r="F161" t="str">
        <f>VLOOKUP(Tableau2[[#This Row],[Numéro]],Tableau4[],4,FALSE)</f>
        <v>Capitale-Nationale</v>
      </c>
      <c r="G161" s="3">
        <f>VLOOKUP(Tableau2[[#This Row],[Numéro]],Tableau4[],3,FALSE)</f>
        <v>266</v>
      </c>
    </row>
    <row r="162" spans="1:7" x14ac:dyDescent="0.25">
      <c r="A162" s="2" t="s">
        <v>505</v>
      </c>
      <c r="B162" t="s">
        <v>574</v>
      </c>
      <c r="C162">
        <v>147</v>
      </c>
      <c r="D162" s="10">
        <v>30466</v>
      </c>
      <c r="E162" t="str">
        <f>VLOOKUP(Tableau2[[#This Row],[Numéro]],Tableau4[],2,FALSE)</f>
        <v>Prévost</v>
      </c>
      <c r="F162" t="str">
        <f>VLOOKUP(Tableau2[[#This Row],[Numéro]],Tableau4[],4,FALSE)</f>
        <v>Laurentides</v>
      </c>
      <c r="G162" s="3">
        <f>VLOOKUP(Tableau2[[#This Row],[Numéro]],Tableau4[],3,FALSE)</f>
        <v>10132</v>
      </c>
    </row>
    <row r="163" spans="1:7" x14ac:dyDescent="0.25">
      <c r="A163" s="2" t="s">
        <v>506</v>
      </c>
      <c r="B163" t="s">
        <v>575</v>
      </c>
      <c r="C163">
        <v>190</v>
      </c>
      <c r="D163" s="10">
        <v>11899</v>
      </c>
      <c r="E163" t="str">
        <f>VLOOKUP(Tableau2[[#This Row],[Numéro]],Tableau4[],2,FALSE)</f>
        <v>Saint-Ours</v>
      </c>
      <c r="F163" t="str">
        <f>VLOOKUP(Tableau2[[#This Row],[Numéro]],Tableau4[],4,FALSE)</f>
        <v>Montérégie</v>
      </c>
      <c r="G163" s="3">
        <f>VLOOKUP(Tableau2[[#This Row],[Numéro]],Tableau4[],3,FALSE)</f>
        <v>1700</v>
      </c>
    </row>
    <row r="164" spans="1:7" x14ac:dyDescent="0.25">
      <c r="A164" s="2" t="s">
        <v>507</v>
      </c>
      <c r="B164" t="s">
        <v>576</v>
      </c>
      <c r="C164">
        <v>70</v>
      </c>
      <c r="D164" s="10">
        <v>22078</v>
      </c>
      <c r="E164" t="str">
        <f>VLOOKUP(Tableau2[[#This Row],[Numéro]],Tableau4[],2,FALSE)</f>
        <v>Gatineau</v>
      </c>
      <c r="F164" t="str">
        <f>VLOOKUP(Tableau2[[#This Row],[Numéro]],Tableau4[],4,FALSE)</f>
        <v>Outaouais</v>
      </c>
      <c r="G164" s="3">
        <f>VLOOKUP(Tableau2[[#This Row],[Numéro]],Tableau4[],3,FALSE)</f>
        <v>265349</v>
      </c>
    </row>
    <row r="165" spans="1:7" x14ac:dyDescent="0.25">
      <c r="A165" s="2" t="s">
        <v>508</v>
      </c>
      <c r="B165" t="s">
        <v>577</v>
      </c>
      <c r="C165">
        <v>88</v>
      </c>
      <c r="D165" s="10">
        <v>23501</v>
      </c>
      <c r="E165" t="str">
        <f>VLOOKUP(Tableau2[[#This Row],[Numéro]],Tableau4[],2,FALSE)</f>
        <v>L'Ancienne-Lorette</v>
      </c>
      <c r="F165" t="str">
        <f>VLOOKUP(Tableau2[[#This Row],[Numéro]],Tableau4[],4,FALSE)</f>
        <v>Capitale-Nationale</v>
      </c>
      <c r="G165" s="3">
        <f>VLOOKUP(Tableau2[[#This Row],[Numéro]],Tableau4[],3,FALSE)</f>
        <v>16745</v>
      </c>
    </row>
    <row r="166" spans="1:7" x14ac:dyDescent="0.25">
      <c r="A166" s="2" t="s">
        <v>509</v>
      </c>
      <c r="B166" t="s">
        <v>45</v>
      </c>
      <c r="C166">
        <v>176</v>
      </c>
      <c r="D166" s="10">
        <v>34123</v>
      </c>
      <c r="E166" t="str">
        <f>VLOOKUP(Tableau2[[#This Row],[Numéro]],Tableau4[],2,FALSE)</f>
        <v>Saint-Georges</v>
      </c>
      <c r="F166" t="str">
        <f>VLOOKUP(Tableau2[[#This Row],[Numéro]],Tableau4[],4,FALSE)</f>
        <v>Chaudière-Appalaches</v>
      </c>
      <c r="G166" s="3">
        <f>VLOOKUP(Tableau2[[#This Row],[Numéro]],Tableau4[],3,FALSE)</f>
        <v>31173</v>
      </c>
    </row>
    <row r="167" spans="1:7" x14ac:dyDescent="0.25">
      <c r="A167" s="2" t="s">
        <v>510</v>
      </c>
      <c r="B167" t="s">
        <v>578</v>
      </c>
      <c r="C167">
        <v>116</v>
      </c>
      <c r="D167" s="10">
        <v>23843</v>
      </c>
      <c r="E167" t="str">
        <f>VLOOKUP(Tableau2[[#This Row],[Numéro]],Tableau4[],2,FALSE)</f>
        <v>Mirabel (Québec)</v>
      </c>
      <c r="F167" t="str">
        <f>VLOOKUP(Tableau2[[#This Row],[Numéro]],Tableau4[],4,FALSE)</f>
        <v>Laurentides</v>
      </c>
      <c r="G167" s="3">
        <f>VLOOKUP(Tableau2[[#This Row],[Numéro]],Tableau4[],3,FALSE)</f>
        <v>41957</v>
      </c>
    </row>
    <row r="168" spans="1:7" x14ac:dyDescent="0.25">
      <c r="A168" s="2" t="s">
        <v>511</v>
      </c>
      <c r="B168" t="s">
        <v>2</v>
      </c>
      <c r="C168">
        <v>92</v>
      </c>
      <c r="D168" s="10">
        <v>19977</v>
      </c>
      <c r="E168" t="str">
        <f>VLOOKUP(Tableau2[[#This Row],[Numéro]],Tableau4[],2,FALSE)</f>
        <v>La Pocatière</v>
      </c>
      <c r="F168" t="str">
        <f>VLOOKUP(Tableau2[[#This Row],[Numéro]],Tableau4[],4,FALSE)</f>
        <v>Bas-Saint-Laurent</v>
      </c>
      <c r="G168" s="3">
        <f>VLOOKUP(Tableau2[[#This Row],[Numéro]],Tableau4[],3,FALSE)</f>
        <v>4266</v>
      </c>
    </row>
    <row r="169" spans="1:7" x14ac:dyDescent="0.25">
      <c r="A169" s="2" t="s">
        <v>512</v>
      </c>
      <c r="B169" t="s">
        <v>579</v>
      </c>
      <c r="C169">
        <v>225</v>
      </c>
      <c r="D169" s="10">
        <v>29392</v>
      </c>
      <c r="E169" t="str">
        <f>VLOOKUP(Tableau2[[#This Row],[Numéro]],Tableau4[],2,FALSE)</f>
        <v>Waterville</v>
      </c>
      <c r="F169" t="str">
        <f>VLOOKUP(Tableau2[[#This Row],[Numéro]],Tableau4[],4,FALSE)</f>
        <v>Estrie</v>
      </c>
      <c r="G169" s="3">
        <f>VLOOKUP(Tableau2[[#This Row],[Numéro]],Tableau4[],3,FALSE)</f>
        <v>2028</v>
      </c>
    </row>
    <row r="170" spans="1:7" x14ac:dyDescent="0.25">
      <c r="A170" s="2" t="s">
        <v>513</v>
      </c>
      <c r="B170" t="s">
        <v>580</v>
      </c>
      <c r="C170">
        <v>113</v>
      </c>
      <c r="D170" s="10">
        <v>26353</v>
      </c>
      <c r="E170" t="str">
        <f>VLOOKUP(Tableau2[[#This Row],[Numéro]],Tableau4[],2,FALSE)</f>
        <v>Mercier</v>
      </c>
      <c r="F170" t="str">
        <f>VLOOKUP(Tableau2[[#This Row],[Numéro]],Tableau4[],4,FALSE)</f>
        <v>Montérégie</v>
      </c>
      <c r="G170" s="3">
        <f>VLOOKUP(Tableau2[[#This Row],[Numéro]],Tableau4[],3,FALSE)</f>
        <v>11584</v>
      </c>
    </row>
    <row r="171" spans="1:7" x14ac:dyDescent="0.25">
      <c r="A171" s="2" t="s">
        <v>514</v>
      </c>
      <c r="B171" t="s">
        <v>171</v>
      </c>
      <c r="C171">
        <v>45</v>
      </c>
      <c r="D171" s="10">
        <v>19961</v>
      </c>
      <c r="E171" t="str">
        <f>VLOOKUP(Tableau2[[#This Row],[Numéro]],Tableau4[],2,FALSE)</f>
        <v>Cookshire-Eaton</v>
      </c>
      <c r="F171" t="str">
        <f>VLOOKUP(Tableau2[[#This Row],[Numéro]],Tableau4[],4,FALSE)</f>
        <v>Estrie</v>
      </c>
      <c r="G171" s="3">
        <f>VLOOKUP(Tableau2[[#This Row],[Numéro]],Tableau4[],3,FALSE)</f>
        <v>5171</v>
      </c>
    </row>
    <row r="172" spans="1:7" x14ac:dyDescent="0.25">
      <c r="A172" s="2" t="s">
        <v>515</v>
      </c>
      <c r="B172" t="s">
        <v>581</v>
      </c>
      <c r="C172">
        <v>56</v>
      </c>
      <c r="D172" s="10">
        <v>39257</v>
      </c>
      <c r="E172" t="str">
        <f>VLOOKUP(Tableau2[[#This Row],[Numéro]],Tableau4[],2,FALSE)</f>
        <v>Dolbeau-Mistassini</v>
      </c>
      <c r="F172" t="str">
        <f>VLOOKUP(Tableau2[[#This Row],[Numéro]],Tableau4[],4,FALSE)</f>
        <v>Saguenay–Lac-Saint-Jean</v>
      </c>
      <c r="G172" s="3">
        <f>VLOOKUP(Tableau2[[#This Row],[Numéro]],Tableau4[],3,FALSE)</f>
        <v>14384</v>
      </c>
    </row>
    <row r="173" spans="1:7" x14ac:dyDescent="0.25">
      <c r="A173" s="2" t="s">
        <v>516</v>
      </c>
      <c r="B173" t="s">
        <v>582</v>
      </c>
      <c r="C173">
        <v>131</v>
      </c>
      <c r="D173" s="10">
        <v>34266</v>
      </c>
      <c r="E173" t="str">
        <f>VLOOKUP(Tableau2[[#This Row],[Numéro]],Tableau4[],2,FALSE)</f>
        <v>Notre-Dame-de-l'Île-Perrot</v>
      </c>
      <c r="F173" t="str">
        <f>VLOOKUP(Tableau2[[#This Row],[Numéro]],Tableau4[],4,FALSE)</f>
        <v>Montérégie</v>
      </c>
      <c r="G173" s="3">
        <f>VLOOKUP(Tableau2[[#This Row],[Numéro]],Tableau4[],3,FALSE)</f>
        <v>10620</v>
      </c>
    </row>
    <row r="174" spans="1:7" x14ac:dyDescent="0.25">
      <c r="A174" s="2" t="s">
        <v>517</v>
      </c>
      <c r="B174" t="s">
        <v>583</v>
      </c>
      <c r="C174">
        <v>44</v>
      </c>
      <c r="D174" s="10">
        <v>11435</v>
      </c>
      <c r="E174" t="str">
        <f>VLOOKUP(Tableau2[[#This Row],[Numéro]],Tableau4[],2,FALSE)</f>
        <v>Contrecœur</v>
      </c>
      <c r="F174" t="str">
        <f>VLOOKUP(Tableau2[[#This Row],[Numéro]],Tableau4[],4,FALSE)</f>
        <v>Centre-du-Québec</v>
      </c>
      <c r="G174" s="3">
        <f>VLOOKUP(Tableau2[[#This Row],[Numéro]],Tableau4[],3,FALSE)</f>
        <v>6252</v>
      </c>
    </row>
    <row r="175" spans="1:7" x14ac:dyDescent="0.25">
      <c r="A175" s="2" t="s">
        <v>518</v>
      </c>
      <c r="B175" t="s">
        <v>584</v>
      </c>
      <c r="C175">
        <v>53</v>
      </c>
      <c r="D175" s="10">
        <v>38251</v>
      </c>
      <c r="E175" t="str">
        <f>VLOOKUP(Tableau2[[#This Row],[Numéro]],Tableau4[],2,FALSE)</f>
        <v>Desbiens</v>
      </c>
      <c r="F175" t="str">
        <f>VLOOKUP(Tableau2[[#This Row],[Numéro]],Tableau4[],4,FALSE)</f>
        <v>Saguenay–Lac-Saint-Jean</v>
      </c>
      <c r="G175" s="3">
        <f>VLOOKUP(Tableau2[[#This Row],[Numéro]],Tableau4[],3,FALSE)</f>
        <v>1053</v>
      </c>
    </row>
    <row r="176" spans="1:7" x14ac:dyDescent="0.25">
      <c r="A176" s="2" t="s">
        <v>519</v>
      </c>
      <c r="B176" t="s">
        <v>117</v>
      </c>
      <c r="C176">
        <v>128</v>
      </c>
      <c r="D176" s="10">
        <v>13342</v>
      </c>
      <c r="E176" t="str">
        <f>VLOOKUP(Tableau2[[#This Row],[Numéro]],Tableau4[],2,FALSE)</f>
        <v>New Richmond</v>
      </c>
      <c r="F176" t="str">
        <f>VLOOKUP(Tableau2[[#This Row],[Numéro]],Tableau4[],4,FALSE)</f>
        <v>Gaspésie–Îles-de-la-Madeleine</v>
      </c>
      <c r="G176" s="3">
        <f>VLOOKUP(Tableau2[[#This Row],[Numéro]],Tableau4[],3,FALSE)</f>
        <v>3748</v>
      </c>
    </row>
    <row r="177" spans="1:7" x14ac:dyDescent="0.25">
      <c r="A177" s="2" t="s">
        <v>520</v>
      </c>
      <c r="B177" t="s">
        <v>585</v>
      </c>
      <c r="C177">
        <v>69</v>
      </c>
      <c r="D177" s="10">
        <v>16623</v>
      </c>
      <c r="E177" t="str">
        <f>VLOOKUP(Tableau2[[#This Row],[Numéro]],Tableau4[],2,FALSE)</f>
        <v>Gaspé</v>
      </c>
      <c r="F177" t="str">
        <f>VLOOKUP(Tableau2[[#This Row],[Numéro]],Tableau4[],4,FALSE)</f>
        <v>Gaspésie–Îles-de-la-Madeleine</v>
      </c>
      <c r="G177" s="3">
        <f>VLOOKUP(Tableau2[[#This Row],[Numéro]],Tableau4[],3,FALSE)</f>
        <v>15163</v>
      </c>
    </row>
    <row r="178" spans="1:7" x14ac:dyDescent="0.25">
      <c r="A178" s="2" t="s">
        <v>521</v>
      </c>
      <c r="B178" t="s">
        <v>586</v>
      </c>
      <c r="C178">
        <v>205</v>
      </c>
      <c r="D178" s="10">
        <v>14683</v>
      </c>
      <c r="E178" t="str">
        <f>VLOOKUP(Tableau2[[#This Row],[Numéro]],Tableau4[],2,FALSE)</f>
        <v>Shawinigan</v>
      </c>
      <c r="F178" t="str">
        <f>VLOOKUP(Tableau2[[#This Row],[Numéro]],Tableau4[],4,FALSE)</f>
        <v>Mauricie</v>
      </c>
      <c r="G178" s="3">
        <f>VLOOKUP(Tableau2[[#This Row],[Numéro]],Tableau4[],3,FALSE)</f>
        <v>50060</v>
      </c>
    </row>
    <row r="179" spans="1:7" x14ac:dyDescent="0.25">
      <c r="A179" s="2" t="s">
        <v>522</v>
      </c>
      <c r="B179" t="s">
        <v>587</v>
      </c>
      <c r="C179">
        <v>193</v>
      </c>
      <c r="D179" s="10">
        <v>22869</v>
      </c>
      <c r="E179" t="str">
        <f>VLOOKUP(Tableau2[[#This Row],[Numéro]],Tableau4[],2,FALSE)</f>
        <v>Saint-Pie</v>
      </c>
      <c r="F179" t="str">
        <f>VLOOKUP(Tableau2[[#This Row],[Numéro]],Tableau4[],4,FALSE)</f>
        <v>Montérégie</v>
      </c>
      <c r="G179" s="3">
        <f>VLOOKUP(Tableau2[[#This Row],[Numéro]],Tableau4[],3,FALSE)</f>
        <v>5438</v>
      </c>
    </row>
    <row r="180" spans="1:7" x14ac:dyDescent="0.25">
      <c r="A180" s="2" t="s">
        <v>523</v>
      </c>
      <c r="B180" t="s">
        <v>71</v>
      </c>
      <c r="C180">
        <v>33</v>
      </c>
      <c r="D180" s="10">
        <v>36961</v>
      </c>
      <c r="E180" t="str">
        <f>VLOOKUP(Tableau2[[#This Row],[Numéro]],Tableau4[],2,FALSE)</f>
        <v>Carleton-sur-Mer</v>
      </c>
      <c r="F180" t="str">
        <f>VLOOKUP(Tableau2[[#This Row],[Numéro]],Tableau4[],4,FALSE)</f>
        <v>Gaspésie–Îles-de-la-Madeleine</v>
      </c>
      <c r="G180" s="3">
        <f>VLOOKUP(Tableau2[[#This Row],[Numéro]],Tableau4[],3,FALSE)</f>
        <v>3991</v>
      </c>
    </row>
    <row r="181" spans="1:7" x14ac:dyDescent="0.25">
      <c r="A181" s="2" t="s">
        <v>524</v>
      </c>
      <c r="B181" t="s">
        <v>143</v>
      </c>
      <c r="C181">
        <v>72</v>
      </c>
      <c r="D181" s="10">
        <v>40216</v>
      </c>
      <c r="E181" t="str">
        <f>VLOOKUP(Tableau2[[#This Row],[Numéro]],Tableau4[],2,FALSE)</f>
        <v>Granby</v>
      </c>
      <c r="F181" t="str">
        <f>VLOOKUP(Tableau2[[#This Row],[Numéro]],Tableau4[],4,FALSE)</f>
        <v>Montérégie</v>
      </c>
      <c r="G181" s="3">
        <f>VLOOKUP(Tableau2[[#This Row],[Numéro]],Tableau4[],3,FALSE)</f>
        <v>63433</v>
      </c>
    </row>
    <row r="182" spans="1:7" x14ac:dyDescent="0.25">
      <c r="A182" s="2" t="s">
        <v>525</v>
      </c>
      <c r="B182" t="s">
        <v>588</v>
      </c>
      <c r="C182">
        <v>9</v>
      </c>
      <c r="D182" s="10">
        <v>37180</v>
      </c>
      <c r="E182" t="str">
        <f>VLOOKUP(Tableau2[[#This Row],[Numéro]],Tableau4[],2,FALSE)</f>
        <v>Barkmere</v>
      </c>
      <c r="F182" t="str">
        <f>VLOOKUP(Tableau2[[#This Row],[Numéro]],Tableau4[],4,FALSE)</f>
        <v>Laurentides</v>
      </c>
      <c r="G182" s="3">
        <f>VLOOKUP(Tableau2[[#This Row],[Numéro]],Tableau4[],3,FALSE)</f>
        <v>58</v>
      </c>
    </row>
    <row r="183" spans="1:7" x14ac:dyDescent="0.25">
      <c r="A183" s="2" t="s">
        <v>526</v>
      </c>
      <c r="B183" t="s">
        <v>589</v>
      </c>
      <c r="C183">
        <v>139</v>
      </c>
      <c r="D183" s="10">
        <v>10321</v>
      </c>
      <c r="E183" t="str">
        <f>VLOOKUP(Tableau2[[#This Row],[Numéro]],Tableau4[],2,FALSE)</f>
        <v>La Pocatière</v>
      </c>
      <c r="F183" t="str">
        <f>VLOOKUP(Tableau2[[#This Row],[Numéro]],Tableau4[],4,FALSE)</f>
        <v>Bas-Saint-Laurent</v>
      </c>
      <c r="G183" s="3">
        <f>VLOOKUP(Tableau2[[#This Row],[Numéro]],Tableau4[],3,FALSE)</f>
        <v>4575</v>
      </c>
    </row>
    <row r="184" spans="1:7" x14ac:dyDescent="0.25">
      <c r="A184" s="2" t="s">
        <v>527</v>
      </c>
      <c r="B184" t="s">
        <v>590</v>
      </c>
      <c r="C184">
        <v>65</v>
      </c>
      <c r="D184" s="10">
        <v>25479</v>
      </c>
      <c r="E184" t="str">
        <f>VLOOKUP(Tableau2[[#This Row],[Numéro]],Tableau4[],2,FALSE)</f>
        <v>Farnham</v>
      </c>
      <c r="F184" t="str">
        <f>VLOOKUP(Tableau2[[#This Row],[Numéro]],Tableau4[],4,FALSE)</f>
        <v>Montérégie</v>
      </c>
      <c r="G184" s="3">
        <f>VLOOKUP(Tableau2[[#This Row],[Numéro]],Tableau4[],3,FALSE)</f>
        <v>8330</v>
      </c>
    </row>
    <row r="185" spans="1:7" x14ac:dyDescent="0.25">
      <c r="A185" s="6" t="s">
        <v>528</v>
      </c>
      <c r="B185" t="s">
        <v>123</v>
      </c>
      <c r="C185">
        <v>59</v>
      </c>
      <c r="D185" s="10">
        <v>18377</v>
      </c>
      <c r="E185" s="7" t="str">
        <f>VLOOKUP(Tableau2[[#This Row],[Numéro]],Tableau4[],2,FALSE)</f>
        <v>Dorval</v>
      </c>
      <c r="F185" t="str">
        <f>VLOOKUP(Tableau2[[#This Row],[Numéro]],Tableau4[],4,FALSE)</f>
        <v>Montréal</v>
      </c>
      <c r="G185" s="3">
        <f>VLOOKUP(Tableau2[[#This Row],[Numéro]],Tableau4[],3,FALSE)</f>
        <v>18208</v>
      </c>
    </row>
    <row r="186" spans="1:7" x14ac:dyDescent="0.25">
      <c r="A186" s="2" t="s">
        <v>463</v>
      </c>
      <c r="B186" t="s">
        <v>19</v>
      </c>
      <c r="C186">
        <v>134</v>
      </c>
      <c r="D186" s="10">
        <v>11898</v>
      </c>
      <c r="E186" t="str">
        <f>VLOOKUP(Tableau2[[#This Row],[Numéro]],Tableau4[],2,FALSE)</f>
        <v>Otterburn Park</v>
      </c>
      <c r="F186" t="str">
        <f>VLOOKUP(Tableau2[[#This Row],[Numéro]],Tableau4[],4,FALSE)</f>
        <v>Montérégie</v>
      </c>
      <c r="G186" s="3">
        <f>VLOOKUP(Tableau2[[#This Row],[Numéro]],Tableau4[],3,FALSE)</f>
        <v>8464</v>
      </c>
    </row>
    <row r="187" spans="1:7" x14ac:dyDescent="0.25">
      <c r="A187" s="2" t="s">
        <v>600</v>
      </c>
      <c r="B187" t="s">
        <v>591</v>
      </c>
      <c r="C187">
        <v>127</v>
      </c>
      <c r="D187" s="10">
        <v>13024</v>
      </c>
      <c r="E187" t="str">
        <f>VLOOKUP(Tableau2[[#This Row],[Numéro]],Tableau4[],2,FALSE)</f>
        <v>Neuville</v>
      </c>
      <c r="F187" t="str">
        <f>VLOOKUP(Tableau2[[#This Row],[Numéro]],Tableau4[],4,FALSE)</f>
        <v>Capitale-Nationale</v>
      </c>
      <c r="G187" s="3">
        <f>VLOOKUP(Tableau2[[#This Row],[Numéro]],Tableau4[],3,FALSE)</f>
        <v>3638</v>
      </c>
    </row>
    <row r="188" spans="1:7" x14ac:dyDescent="0.25">
      <c r="A188" s="2" t="s">
        <v>4</v>
      </c>
      <c r="B188" t="s">
        <v>592</v>
      </c>
      <c r="C188">
        <v>199</v>
      </c>
      <c r="D188" s="10">
        <v>27939</v>
      </c>
      <c r="E188" t="str">
        <f>VLOOKUP(Tableau2[[#This Row],[Numéro]],Tableau4[],2,FALSE)</f>
        <v>Salaberry-de-Valleyfield</v>
      </c>
      <c r="F188" t="str">
        <f>VLOOKUP(Tableau2[[#This Row],[Numéro]],Tableau4[],4,FALSE)</f>
        <v>Montérégie</v>
      </c>
      <c r="G188" s="3">
        <f>VLOOKUP(Tableau2[[#This Row],[Numéro]],Tableau4[],3,FALSE)</f>
        <v>40077</v>
      </c>
    </row>
    <row r="189" spans="1:7" x14ac:dyDescent="0.25">
      <c r="A189" s="2" t="s">
        <v>601</v>
      </c>
      <c r="B189" t="s">
        <v>593</v>
      </c>
      <c r="C189">
        <v>94</v>
      </c>
      <c r="D189" s="10">
        <v>23416</v>
      </c>
      <c r="E189" t="str">
        <f>VLOOKUP(Tableau2[[#This Row],[Numéro]],Tableau4[],2,FALSE)</f>
        <v>La Sarre</v>
      </c>
      <c r="F189" t="str">
        <f>VLOOKUP(Tableau2[[#This Row],[Numéro]],Tableau4[],4,FALSE)</f>
        <v>Abitibi-Témiscamingue</v>
      </c>
      <c r="G189" s="3">
        <f>VLOOKUP(Tableau2[[#This Row],[Numéro]],Tableau4[],3,FALSE)</f>
        <v>7719</v>
      </c>
    </row>
    <row r="190" spans="1:7" x14ac:dyDescent="0.25">
      <c r="A190" s="2" t="s">
        <v>602</v>
      </c>
      <c r="B190" t="s">
        <v>161</v>
      </c>
      <c r="C190">
        <v>95</v>
      </c>
      <c r="D190" s="10">
        <v>33353</v>
      </c>
      <c r="E190" t="str">
        <f>VLOOKUP(Tableau2[[#This Row],[Numéro]],Tableau4[],2,FALSE)</f>
        <v>La Tuque</v>
      </c>
      <c r="F190" t="str">
        <f>VLOOKUP(Tableau2[[#This Row],[Numéro]],Tableau4[],4,FALSE)</f>
        <v>Mauricie</v>
      </c>
      <c r="G190" s="3">
        <f>VLOOKUP(Tableau2[[#This Row],[Numéro]],Tableau4[],3,FALSE)</f>
        <v>11227</v>
      </c>
    </row>
    <row r="191" spans="1:7" x14ac:dyDescent="0.25">
      <c r="A191" s="2" t="s">
        <v>603</v>
      </c>
      <c r="B191" t="s">
        <v>51</v>
      </c>
      <c r="C191">
        <v>195</v>
      </c>
      <c r="D191" s="10">
        <v>24784</v>
      </c>
      <c r="E191" t="str">
        <f>VLOOKUP(Tableau2[[#This Row],[Numéro]],Tableau4[],2,FALSE)</f>
        <v>Saint-Rémi</v>
      </c>
      <c r="F191" t="str">
        <f>VLOOKUP(Tableau2[[#This Row],[Numéro]],Tableau4[],4,FALSE)</f>
        <v>Montérégie</v>
      </c>
      <c r="G191" s="3">
        <f>VLOOKUP(Tableau2[[#This Row],[Numéro]],Tableau4[],3,FALSE)</f>
        <v>7265</v>
      </c>
    </row>
    <row r="192" spans="1:7" x14ac:dyDescent="0.25">
      <c r="A192" s="2" t="s">
        <v>604</v>
      </c>
      <c r="B192" t="s">
        <v>594</v>
      </c>
      <c r="C192">
        <v>134</v>
      </c>
      <c r="D192" s="10">
        <v>26578</v>
      </c>
      <c r="E192" t="str">
        <f>VLOOKUP(Tableau2[[#This Row],[Numéro]],Tableau4[],2,FALSE)</f>
        <v>Otterburn Park</v>
      </c>
      <c r="F192" t="str">
        <f>VLOOKUP(Tableau2[[#This Row],[Numéro]],Tableau4[],4,FALSE)</f>
        <v>Montérégie</v>
      </c>
      <c r="G192" s="3">
        <f>VLOOKUP(Tableau2[[#This Row],[Numéro]],Tableau4[],3,FALSE)</f>
        <v>8464</v>
      </c>
    </row>
    <row r="193" spans="1:7" x14ac:dyDescent="0.25">
      <c r="A193" s="2" t="s">
        <v>605</v>
      </c>
      <c r="B193" t="s">
        <v>595</v>
      </c>
      <c r="C193">
        <v>16</v>
      </c>
      <c r="D193" s="10">
        <v>26567</v>
      </c>
      <c r="E193" t="str">
        <f>VLOOKUP(Tableau2[[#This Row],[Numéro]],Tableau4[],2,FALSE)</f>
        <v>Belleterre</v>
      </c>
      <c r="F193" t="str">
        <f>VLOOKUP(Tableau2[[#This Row],[Numéro]],Tableau4[],4,FALSE)</f>
        <v>Abitibi-Témiscamingue</v>
      </c>
      <c r="G193" s="3">
        <f>VLOOKUP(Tableau2[[#This Row],[Numéro]],Tableau4[],3,FALSE)</f>
        <v>298</v>
      </c>
    </row>
    <row r="194" spans="1:7" x14ac:dyDescent="0.25">
      <c r="A194" s="2" t="s">
        <v>606</v>
      </c>
      <c r="B194" t="s">
        <v>596</v>
      </c>
      <c r="C194">
        <v>165</v>
      </c>
      <c r="D194" s="10">
        <v>41573</v>
      </c>
      <c r="E194" t="str">
        <f>VLOOKUP(Tableau2[[#This Row],[Numéro]],Tableau4[],2,FALSE)</f>
        <v>Saint-Augustin-de-Desmaures</v>
      </c>
      <c r="F194" t="str">
        <f>VLOOKUP(Tableau2[[#This Row],[Numéro]],Tableau4[],4,FALSE)</f>
        <v>Capitale-Nationale</v>
      </c>
      <c r="G194" s="3">
        <f>VLOOKUP(Tableau2[[#This Row],[Numéro]],Tableau4[],3,FALSE)</f>
        <v>18141</v>
      </c>
    </row>
    <row r="195" spans="1:7" x14ac:dyDescent="0.25">
      <c r="A195" s="2" t="s">
        <v>607</v>
      </c>
      <c r="B195" t="s">
        <v>17</v>
      </c>
      <c r="C195">
        <v>114</v>
      </c>
      <c r="D195" s="10">
        <v>8905</v>
      </c>
      <c r="E195" t="str">
        <f>VLOOKUP(Tableau2[[#This Row],[Numéro]],Tableau4[],2,FALSE)</f>
        <v>Métabetchouan–Lac-à-la-Croix</v>
      </c>
      <c r="F195" t="str">
        <f>VLOOKUP(Tableau2[[#This Row],[Numéro]],Tableau4[],4,FALSE)</f>
        <v>Saguenay–Lac-Saint-Jean</v>
      </c>
      <c r="G195" s="3">
        <f>VLOOKUP(Tableau2[[#This Row],[Numéro]],Tableau4[],3,FALSE)</f>
        <v>4084</v>
      </c>
    </row>
    <row r="196" spans="1:7" x14ac:dyDescent="0.25">
      <c r="A196" s="2" t="s">
        <v>608</v>
      </c>
      <c r="B196" t="s">
        <v>25</v>
      </c>
      <c r="C196">
        <v>29</v>
      </c>
      <c r="D196" s="10">
        <v>36796</v>
      </c>
      <c r="E196" t="str">
        <f>VLOOKUP(Tableau2[[#This Row],[Numéro]],Tableau4[],2,FALSE)</f>
        <v>Candiac</v>
      </c>
      <c r="F196" t="str">
        <f>VLOOKUP(Tableau2[[#This Row],[Numéro]],Tableau4[],4,FALSE)</f>
        <v>Montérégie</v>
      </c>
      <c r="G196" s="3">
        <f>VLOOKUP(Tableau2[[#This Row],[Numéro]],Tableau4[],3,FALSE)</f>
        <v>19876</v>
      </c>
    </row>
    <row r="197" spans="1:7" x14ac:dyDescent="0.25">
      <c r="A197" s="2" t="s">
        <v>609</v>
      </c>
      <c r="B197" t="s">
        <v>597</v>
      </c>
      <c r="C197">
        <v>198</v>
      </c>
      <c r="D197" s="10">
        <v>26453</v>
      </c>
      <c r="E197" t="str">
        <f>VLOOKUP(Tableau2[[#This Row],[Numéro]],Tableau4[],2,FALSE)</f>
        <v>Saint-Tite</v>
      </c>
      <c r="F197" t="str">
        <f>VLOOKUP(Tableau2[[#This Row],[Numéro]],Tableau4[],4,FALSE)</f>
        <v>Mauricie</v>
      </c>
      <c r="G197" s="3">
        <f>VLOOKUP(Tableau2[[#This Row],[Numéro]],Tableau4[],3,FALSE)</f>
        <v>3826</v>
      </c>
    </row>
    <row r="198" spans="1:7" x14ac:dyDescent="0.25">
      <c r="A198" s="2" t="s">
        <v>610</v>
      </c>
      <c r="B198" t="s">
        <v>598</v>
      </c>
      <c r="C198">
        <v>148</v>
      </c>
      <c r="D198" s="10">
        <v>26718</v>
      </c>
      <c r="E198" t="str">
        <f>VLOOKUP(Tableau2[[#This Row],[Numéro]],Tableau4[],2,FALSE)</f>
        <v>Québec</v>
      </c>
      <c r="F198" t="str">
        <f>VLOOKUP(Tableau2[[#This Row],[Numéro]],Tableau4[],4,FALSE)</f>
        <v>Capitale-Nationale</v>
      </c>
      <c r="G198" s="3">
        <f>VLOOKUP(Tableau2[[#This Row],[Numéro]],Tableau4[],3,FALSE)</f>
        <v>516622</v>
      </c>
    </row>
    <row r="199" spans="1:7" x14ac:dyDescent="0.25">
      <c r="A199" s="2" t="s">
        <v>611</v>
      </c>
      <c r="B199" t="s">
        <v>599</v>
      </c>
      <c r="C199">
        <v>46</v>
      </c>
      <c r="D199" s="10">
        <v>38415</v>
      </c>
      <c r="E199" t="str">
        <f>VLOOKUP(Tableau2[[#This Row],[Numéro]],Tableau4[],2,FALSE)</f>
        <v>Côte-Saint-Luc</v>
      </c>
      <c r="F199" t="str">
        <f>VLOOKUP(Tableau2[[#This Row],[Numéro]],Tableau4[],4,FALSE)</f>
        <v>Montréal</v>
      </c>
      <c r="G199" s="3">
        <f>VLOOKUP(Tableau2[[#This Row],[Numéro]],Tableau4[],3,FALSE)</f>
        <v>32321</v>
      </c>
    </row>
    <row r="200" spans="1:7" x14ac:dyDescent="0.25">
      <c r="A200" s="2" t="s">
        <v>612</v>
      </c>
      <c r="B200" t="s">
        <v>87</v>
      </c>
      <c r="C200">
        <v>53</v>
      </c>
      <c r="D200" s="10">
        <v>15698</v>
      </c>
      <c r="E200" t="str">
        <f>VLOOKUP(Tableau2[[#This Row],[Numéro]],Tableau4[],2,FALSE)</f>
        <v>Desbiens</v>
      </c>
      <c r="F200" t="str">
        <f>VLOOKUP(Tableau2[[#This Row],[Numéro]],Tableau4[],4,FALSE)</f>
        <v>Saguenay–Lac-Saint-Jean</v>
      </c>
      <c r="G200" s="3">
        <f>VLOOKUP(Tableau2[[#This Row],[Numéro]],Tableau4[],3,FALSE)</f>
        <v>1053</v>
      </c>
    </row>
    <row r="201" spans="1:7" x14ac:dyDescent="0.25">
      <c r="A201" s="2" t="s">
        <v>613</v>
      </c>
      <c r="B201" t="s">
        <v>179</v>
      </c>
      <c r="C201">
        <v>22</v>
      </c>
      <c r="D201" s="10">
        <v>40205</v>
      </c>
      <c r="E201" t="str">
        <f>VLOOKUP(Tableau2[[#This Row],[Numéro]],Tableau4[],2,FALSE)</f>
        <v>Bonaventure</v>
      </c>
      <c r="F201" t="str">
        <f>VLOOKUP(Tableau2[[#This Row],[Numéro]],Tableau4[],4,FALSE)</f>
        <v>Gaspésie–Îles-de-la-Madeleine</v>
      </c>
      <c r="G201" s="3">
        <f>VLOOKUP(Tableau2[[#This Row],[Numéro]],Tableau4[],3,FALSE)</f>
        <v>2775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topLeftCell="B1" workbookViewId="0">
      <selection activeCell="I12" sqref="I12"/>
    </sheetView>
  </sheetViews>
  <sheetFormatPr baseColWidth="10" defaultRowHeight="15" x14ac:dyDescent="0.25"/>
  <cols>
    <col min="1" max="1" width="0" hidden="1" customWidth="1"/>
    <col min="2" max="2" width="36.140625" bestFit="1" customWidth="1"/>
    <col min="3" max="3" width="12.85546875" customWidth="1"/>
    <col min="4" max="4" width="29.140625" bestFit="1" customWidth="1"/>
    <col min="5" max="5" width="25.28515625" bestFit="1" customWidth="1"/>
  </cols>
  <sheetData>
    <row r="1" spans="1:6" x14ac:dyDescent="0.25">
      <c r="A1" t="s">
        <v>614</v>
      </c>
      <c r="B1" t="s">
        <v>206</v>
      </c>
      <c r="C1" t="s">
        <v>219</v>
      </c>
      <c r="D1" t="s">
        <v>445</v>
      </c>
      <c r="E1" s="28" t="s">
        <v>627</v>
      </c>
      <c r="F1" t="s">
        <v>623</v>
      </c>
    </row>
    <row r="2" spans="1:6" x14ac:dyDescent="0.25">
      <c r="A2">
        <f>ROW(Tableau4[[#This Row],[Ville]])-1</f>
        <v>1</v>
      </c>
      <c r="B2" t="s">
        <v>220</v>
      </c>
      <c r="C2">
        <v>7664</v>
      </c>
      <c r="D2" t="s">
        <v>212</v>
      </c>
      <c r="F2">
        <f>COUNTIF(Tableau2[Ville],Tableau4[[#This Row],[Ville]])</f>
        <v>1</v>
      </c>
    </row>
    <row r="3" spans="1:6" x14ac:dyDescent="0.25">
      <c r="A3">
        <f>ROW(Tableau4[[#This Row],[Ville]])-1</f>
        <v>2</v>
      </c>
      <c r="B3" t="s">
        <v>221</v>
      </c>
      <c r="C3">
        <v>30904</v>
      </c>
      <c r="D3" t="s">
        <v>215</v>
      </c>
      <c r="F3">
        <f>COUNTIF(Tableau2[Ville],Tableau4[[#This Row],[Ville]])</f>
        <v>0</v>
      </c>
    </row>
    <row r="4" spans="1:6" x14ac:dyDescent="0.25">
      <c r="A4">
        <f>ROW(Tableau4[[#This Row],[Ville]])-1</f>
        <v>3</v>
      </c>
      <c r="B4" t="s">
        <v>222</v>
      </c>
      <c r="C4">
        <v>12671</v>
      </c>
      <c r="D4" t="s">
        <v>223</v>
      </c>
      <c r="F4">
        <f>COUNTIF(Tableau2[Ville],Tableau4[[#This Row],[Ville]])</f>
        <v>2</v>
      </c>
    </row>
    <row r="5" spans="1:6" x14ac:dyDescent="0.25">
      <c r="A5">
        <f>ROW(Tableau4[[#This Row],[Ville]])-1</f>
        <v>4</v>
      </c>
      <c r="B5" t="s">
        <v>224</v>
      </c>
      <c r="C5">
        <v>6322</v>
      </c>
      <c r="D5" t="s">
        <v>225</v>
      </c>
      <c r="F5">
        <f>COUNTIF(Tableau2[Ville],Tableau4[[#This Row],[Ville]])</f>
        <v>1</v>
      </c>
    </row>
    <row r="6" spans="1:6" x14ac:dyDescent="0.25">
      <c r="A6">
        <f>ROW(Tableau4[[#This Row],[Ville]])-1</f>
        <v>5</v>
      </c>
      <c r="B6" t="s">
        <v>226</v>
      </c>
      <c r="C6">
        <v>7096</v>
      </c>
      <c r="D6" t="s">
        <v>227</v>
      </c>
      <c r="F6">
        <f>COUNTIF(Tableau2[Ville],Tableau4[[#This Row],[Ville]])</f>
        <v>0</v>
      </c>
    </row>
    <row r="7" spans="1:6" x14ac:dyDescent="0.25">
      <c r="A7">
        <f>ROW(Tableau4[[#This Row],[Ville]])-1</f>
        <v>6</v>
      </c>
      <c r="B7" t="s">
        <v>228</v>
      </c>
      <c r="C7">
        <v>22113</v>
      </c>
      <c r="D7" t="s">
        <v>229</v>
      </c>
      <c r="F7">
        <f>COUNTIF(Tableau2[Ville],Tableau4[[#This Row],[Ville]])</f>
        <v>0</v>
      </c>
    </row>
    <row r="8" spans="1:6" x14ac:dyDescent="0.25">
      <c r="A8">
        <f>ROW(Tableau4[[#This Row],[Ville]])-1</f>
        <v>7</v>
      </c>
      <c r="B8" t="s">
        <v>230</v>
      </c>
      <c r="C8">
        <v>3850</v>
      </c>
      <c r="D8" t="s">
        <v>207</v>
      </c>
      <c r="F8">
        <f>COUNTIF(Tableau2[Ville],Tableau4[[#This Row],[Ville]])</f>
        <v>0</v>
      </c>
    </row>
    <row r="9" spans="1:6" x14ac:dyDescent="0.25">
      <c r="A9">
        <f>ROW(Tableau4[[#This Row],[Ville]])-1</f>
        <v>8</v>
      </c>
      <c r="B9" t="s">
        <v>231</v>
      </c>
      <c r="C9">
        <v>7332</v>
      </c>
      <c r="D9" t="s">
        <v>208</v>
      </c>
      <c r="F9">
        <f>COUNTIF(Tableau2[Ville],Tableau4[[#This Row],[Ville]])</f>
        <v>2</v>
      </c>
    </row>
    <row r="10" spans="1:6" x14ac:dyDescent="0.25">
      <c r="A10">
        <f>ROW(Tableau4[[#This Row],[Ville]])-1</f>
        <v>9</v>
      </c>
      <c r="B10" t="s">
        <v>232</v>
      </c>
      <c r="C10">
        <v>58</v>
      </c>
      <c r="D10" t="s">
        <v>233</v>
      </c>
      <c r="F10">
        <f>COUNTIF(Tableau2[Ville],Tableau4[[#This Row],[Ville]])</f>
        <v>2</v>
      </c>
    </row>
    <row r="11" spans="1:6" x14ac:dyDescent="0.25">
      <c r="A11">
        <f>ROW(Tableau4[[#This Row],[Ville]])-1</f>
        <v>10</v>
      </c>
      <c r="B11" t="s">
        <v>234</v>
      </c>
      <c r="C11">
        <v>19505</v>
      </c>
      <c r="D11" t="s">
        <v>207</v>
      </c>
      <c r="F11">
        <f>COUNTIF(Tableau2[Ville],Tableau4[[#This Row],[Ville]])</f>
        <v>1</v>
      </c>
    </row>
    <row r="12" spans="1:6" x14ac:dyDescent="0.25">
      <c r="A12">
        <f>ROW(Tableau4[[#This Row],[Ville]])-1</f>
        <v>11</v>
      </c>
      <c r="B12" t="s">
        <v>235</v>
      </c>
      <c r="C12">
        <v>6354</v>
      </c>
      <c r="D12" t="s">
        <v>216</v>
      </c>
      <c r="F12">
        <f>COUNTIF(Tableau2[Ville],Tableau4[[#This Row],[Ville]])</f>
        <v>1</v>
      </c>
    </row>
    <row r="13" spans="1:6" x14ac:dyDescent="0.25">
      <c r="A13">
        <f>ROW(Tableau4[[#This Row],[Ville]])-1</f>
        <v>12</v>
      </c>
      <c r="B13" t="s">
        <v>236</v>
      </c>
      <c r="C13">
        <v>12011</v>
      </c>
      <c r="D13" t="s">
        <v>212</v>
      </c>
      <c r="F13">
        <f>COUNTIF(Tableau2[Ville],Tableau4[[#This Row],[Ville]])</f>
        <v>0</v>
      </c>
    </row>
    <row r="14" spans="1:6" x14ac:dyDescent="0.25">
      <c r="A14">
        <f>ROW(Tableau4[[#This Row],[Ville]])-1</f>
        <v>13</v>
      </c>
      <c r="B14" t="s">
        <v>237</v>
      </c>
      <c r="C14">
        <v>3439</v>
      </c>
      <c r="D14" t="s">
        <v>208</v>
      </c>
      <c r="F14">
        <f>COUNTIF(Tableau2[Ville],Tableau4[[#This Row],[Ville]])</f>
        <v>0</v>
      </c>
    </row>
    <row r="15" spans="1:6" x14ac:dyDescent="0.25">
      <c r="A15">
        <f>ROW(Tableau4[[#This Row],[Ville]])-1</f>
        <v>14</v>
      </c>
      <c r="B15" t="s">
        <v>238</v>
      </c>
      <c r="C15">
        <v>12438</v>
      </c>
      <c r="D15" t="s">
        <v>227</v>
      </c>
      <c r="F15">
        <f>COUNTIF(Tableau2[Ville],Tableau4[[#This Row],[Ville]])</f>
        <v>0</v>
      </c>
    </row>
    <row r="16" spans="1:6" x14ac:dyDescent="0.25">
      <c r="A16">
        <f>ROW(Tableau4[[#This Row],[Ville]])-1</f>
        <v>15</v>
      </c>
      <c r="B16" t="s">
        <v>239</v>
      </c>
      <c r="C16">
        <v>2684</v>
      </c>
      <c r="D16" t="s">
        <v>214</v>
      </c>
      <c r="F16">
        <f>COUNTIF(Tableau2[Ville],Tableau4[[#This Row],[Ville]])</f>
        <v>3</v>
      </c>
    </row>
    <row r="17" spans="1:6" x14ac:dyDescent="0.25">
      <c r="A17">
        <f>ROW(Tableau4[[#This Row],[Ville]])-1</f>
        <v>16</v>
      </c>
      <c r="B17" t="s">
        <v>240</v>
      </c>
      <c r="C17">
        <v>298</v>
      </c>
      <c r="D17" t="s">
        <v>223</v>
      </c>
      <c r="F17">
        <f>COUNTIF(Tableau2[Ville],Tableau4[[#This Row],[Ville]])</f>
        <v>2</v>
      </c>
    </row>
    <row r="18" spans="1:6" x14ac:dyDescent="0.25">
      <c r="A18">
        <f>ROW(Tableau4[[#This Row],[Ville]])-1</f>
        <v>17</v>
      </c>
      <c r="B18" t="s">
        <v>241</v>
      </c>
      <c r="C18">
        <v>20783</v>
      </c>
      <c r="D18" t="s">
        <v>212</v>
      </c>
      <c r="F18">
        <f>COUNTIF(Tableau2[Ville],Tableau4[[#This Row],[Ville]])</f>
        <v>2</v>
      </c>
    </row>
    <row r="19" spans="1:6" x14ac:dyDescent="0.25">
      <c r="A19">
        <f>ROW(Tableau4[[#This Row],[Ville]])-1</f>
        <v>18</v>
      </c>
      <c r="B19" t="s">
        <v>242</v>
      </c>
      <c r="C19">
        <v>4091</v>
      </c>
      <c r="D19" t="s">
        <v>243</v>
      </c>
      <c r="F19">
        <f>COUNTIF(Tableau2[Ville],Tableau4[[#This Row],[Ville]])</f>
        <v>2</v>
      </c>
    </row>
    <row r="20" spans="1:6" x14ac:dyDescent="0.25">
      <c r="A20">
        <f>ROW(Tableau4[[#This Row],[Ville]])-1</f>
        <v>19</v>
      </c>
      <c r="B20" t="s">
        <v>244</v>
      </c>
      <c r="C20">
        <v>53510</v>
      </c>
      <c r="D20" t="s">
        <v>233</v>
      </c>
      <c r="F20">
        <f>COUNTIF(Tableau2[Ville],Tableau4[[#This Row],[Ville]])</f>
        <v>0</v>
      </c>
    </row>
    <row r="21" spans="1:6" x14ac:dyDescent="0.25">
      <c r="A21">
        <f>ROW(Tableau4[[#This Row],[Ville]])-1</f>
        <v>20</v>
      </c>
      <c r="B21" t="s">
        <v>245</v>
      </c>
      <c r="C21">
        <v>9485</v>
      </c>
      <c r="D21" t="s">
        <v>243</v>
      </c>
      <c r="F21">
        <f>COUNTIF(Tableau2[Ville],Tableau4[[#This Row],[Ville]])</f>
        <v>0</v>
      </c>
    </row>
    <row r="22" spans="1:6" x14ac:dyDescent="0.25">
      <c r="A22">
        <f>ROW(Tableau4[[#This Row],[Ville]])-1</f>
        <v>21</v>
      </c>
      <c r="B22" t="s">
        <v>246</v>
      </c>
      <c r="C22">
        <v>26816</v>
      </c>
      <c r="D22" t="s">
        <v>243</v>
      </c>
      <c r="F22">
        <f>COUNTIF(Tableau2[Ville],Tableau4[[#This Row],[Ville]])</f>
        <v>0</v>
      </c>
    </row>
    <row r="23" spans="1:6" x14ac:dyDescent="0.25">
      <c r="A23">
        <f>ROW(Tableau4[[#This Row],[Ville]])-1</f>
        <v>22</v>
      </c>
      <c r="B23" t="s">
        <v>247</v>
      </c>
      <c r="C23">
        <v>2775</v>
      </c>
      <c r="D23" t="s">
        <v>248</v>
      </c>
      <c r="F23">
        <f>COUNTIF(Tableau2[Ville],Tableau4[[#This Row],[Ville]])</f>
        <v>1</v>
      </c>
    </row>
    <row r="24" spans="1:6" x14ac:dyDescent="0.25">
      <c r="A24">
        <f>ROW(Tableau4[[#This Row],[Ville]])-1</f>
        <v>23</v>
      </c>
      <c r="B24" t="s">
        <v>249</v>
      </c>
      <c r="C24">
        <v>40753</v>
      </c>
      <c r="D24" t="s">
        <v>212</v>
      </c>
      <c r="F24">
        <f>COUNTIF(Tableau2[Ville],Tableau4[[#This Row],[Ville]])</f>
        <v>1</v>
      </c>
    </row>
    <row r="25" spans="1:6" x14ac:dyDescent="0.25">
      <c r="A25">
        <f>ROW(Tableau4[[#This Row],[Ville]])-1</f>
        <v>24</v>
      </c>
      <c r="B25" t="s">
        <v>250</v>
      </c>
      <c r="C25">
        <v>5609</v>
      </c>
      <c r="D25" t="s">
        <v>212</v>
      </c>
      <c r="F25">
        <f>COUNTIF(Tableau2[Ville],Tableau4[[#This Row],[Ville]])</f>
        <v>2</v>
      </c>
    </row>
    <row r="26" spans="1:6" x14ac:dyDescent="0.25">
      <c r="A26">
        <f>ROW(Tableau4[[#This Row],[Ville]])-1</f>
        <v>25</v>
      </c>
      <c r="B26" t="s">
        <v>251</v>
      </c>
      <c r="C26">
        <v>7649</v>
      </c>
      <c r="D26" t="s">
        <v>214</v>
      </c>
      <c r="F26">
        <f>COUNTIF(Tableau2[Ville],Tableau4[[#This Row],[Ville]])</f>
        <v>0</v>
      </c>
    </row>
    <row r="27" spans="1:6" x14ac:dyDescent="0.25">
      <c r="A27">
        <f>ROW(Tableau4[[#This Row],[Ville]])-1</f>
        <v>26</v>
      </c>
      <c r="B27" t="s">
        <v>252</v>
      </c>
      <c r="C27">
        <v>79273</v>
      </c>
      <c r="D27" t="s">
        <v>212</v>
      </c>
      <c r="F27">
        <f>COUNTIF(Tableau2[Ville],Tableau4[[#This Row],[Ville]])</f>
        <v>0</v>
      </c>
    </row>
    <row r="28" spans="1:6" x14ac:dyDescent="0.25">
      <c r="A28">
        <f>ROW(Tableau4[[#This Row],[Ville]])-1</f>
        <v>27</v>
      </c>
      <c r="B28" t="s">
        <v>253</v>
      </c>
      <c r="C28">
        <v>7209</v>
      </c>
      <c r="D28" t="s">
        <v>233</v>
      </c>
      <c r="F28">
        <f>COUNTIF(Tableau2[Ville],Tableau4[[#This Row],[Ville]])</f>
        <v>0</v>
      </c>
    </row>
    <row r="29" spans="1:6" x14ac:dyDescent="0.25">
      <c r="A29">
        <f>ROW(Tableau4[[#This Row],[Ville]])-1</f>
        <v>28</v>
      </c>
      <c r="B29" t="s">
        <v>254</v>
      </c>
      <c r="C29">
        <v>3199</v>
      </c>
      <c r="D29" t="s">
        <v>225</v>
      </c>
      <c r="F29">
        <f>COUNTIF(Tableau2[Ville],Tableau4[[#This Row],[Ville]])</f>
        <v>0</v>
      </c>
    </row>
    <row r="30" spans="1:6" x14ac:dyDescent="0.25">
      <c r="A30">
        <f>ROW(Tableau4[[#This Row],[Ville]])-1</f>
        <v>29</v>
      </c>
      <c r="B30" t="s">
        <v>255</v>
      </c>
      <c r="C30">
        <v>19876</v>
      </c>
      <c r="D30" t="s">
        <v>212</v>
      </c>
      <c r="F30">
        <f>COUNTIF(Tableau2[Ville],Tableau4[[#This Row],[Ville]])</f>
        <v>1</v>
      </c>
    </row>
    <row r="31" spans="1:6" x14ac:dyDescent="0.25">
      <c r="A31">
        <f>ROW(Tableau4[[#This Row],[Ville]])-1</f>
        <v>30</v>
      </c>
      <c r="B31" t="s">
        <v>256</v>
      </c>
      <c r="C31">
        <v>2622</v>
      </c>
      <c r="D31" t="s">
        <v>248</v>
      </c>
      <c r="F31">
        <f>COUNTIF(Tableau2[Ville],Tableau4[[#This Row],[Ville]])</f>
        <v>2</v>
      </c>
    </row>
    <row r="32" spans="1:6" x14ac:dyDescent="0.25">
      <c r="A32">
        <f>ROW(Tableau4[[#This Row],[Ville]])-1</f>
        <v>31</v>
      </c>
      <c r="B32" t="s">
        <v>257</v>
      </c>
      <c r="C32">
        <v>2996</v>
      </c>
      <c r="D32" t="s">
        <v>208</v>
      </c>
      <c r="F32">
        <f>COUNTIF(Tableau2[Ville],Tableau4[[#This Row],[Ville]])</f>
        <v>0</v>
      </c>
    </row>
    <row r="33" spans="1:6" x14ac:dyDescent="0.25">
      <c r="A33">
        <f>ROW(Tableau4[[#This Row],[Ville]])-1</f>
        <v>32</v>
      </c>
      <c r="B33" t="s">
        <v>189</v>
      </c>
      <c r="C33">
        <v>7966</v>
      </c>
      <c r="D33" t="s">
        <v>212</v>
      </c>
      <c r="F33">
        <f>COUNTIF(Tableau2[Ville],Tableau4[[#This Row],[Ville]])</f>
        <v>1</v>
      </c>
    </row>
    <row r="34" spans="1:6" x14ac:dyDescent="0.25">
      <c r="A34">
        <f>ROW(Tableau4[[#This Row],[Ville]])-1</f>
        <v>33</v>
      </c>
      <c r="B34" t="s">
        <v>259</v>
      </c>
      <c r="C34">
        <v>3991</v>
      </c>
      <c r="D34" t="s">
        <v>248</v>
      </c>
      <c r="F34">
        <f>COUNTIF(Tableau2[Ville],Tableau4[[#This Row],[Ville]])</f>
        <v>2</v>
      </c>
    </row>
    <row r="35" spans="1:6" x14ac:dyDescent="0.25">
      <c r="A35">
        <f>ROW(Tableau4[[#This Row],[Ville]])-1</f>
        <v>34</v>
      </c>
      <c r="B35" t="s">
        <v>260</v>
      </c>
      <c r="C35">
        <v>2556</v>
      </c>
      <c r="D35" t="s">
        <v>225</v>
      </c>
      <c r="F35">
        <f>COUNTIF(Tableau2[Ville],Tableau4[[#This Row],[Ville]])</f>
        <v>1</v>
      </c>
    </row>
    <row r="36" spans="1:6" x14ac:dyDescent="0.25">
      <c r="A36">
        <f>ROW(Tableau4[[#This Row],[Ville]])-1</f>
        <v>35</v>
      </c>
      <c r="B36" t="s">
        <v>261</v>
      </c>
      <c r="C36">
        <v>25571</v>
      </c>
      <c r="D36" t="s">
        <v>212</v>
      </c>
      <c r="F36">
        <f>COUNTIF(Tableau2[Ville],Tableau4[[#This Row],[Ville]])</f>
        <v>1</v>
      </c>
    </row>
    <row r="37" spans="1:6" x14ac:dyDescent="0.25">
      <c r="A37">
        <f>ROW(Tableau4[[#This Row],[Ville]])-1</f>
        <v>36</v>
      </c>
      <c r="B37" t="s">
        <v>262</v>
      </c>
      <c r="C37">
        <v>7703</v>
      </c>
      <c r="D37" t="s">
        <v>248</v>
      </c>
      <c r="F37">
        <f>COUNTIF(Tableau2[Ville],Tableau4[[#This Row],[Ville]])</f>
        <v>1</v>
      </c>
    </row>
    <row r="38" spans="1:6" x14ac:dyDescent="0.25">
      <c r="A38">
        <f>ROW(Tableau4[[#This Row],[Ville]])-1</f>
        <v>37</v>
      </c>
      <c r="B38" t="s">
        <v>263</v>
      </c>
      <c r="C38">
        <v>1610</v>
      </c>
      <c r="D38" t="s">
        <v>264</v>
      </c>
      <c r="F38">
        <f>COUNTIF(Tableau2[Ville],Tableau4[[#This Row],[Ville]])</f>
        <v>1</v>
      </c>
    </row>
    <row r="39" spans="1:6" x14ac:dyDescent="0.25">
      <c r="A39">
        <f>ROW(Tableau4[[#This Row],[Ville]])-1</f>
        <v>38</v>
      </c>
      <c r="B39" t="s">
        <v>265</v>
      </c>
      <c r="C39">
        <v>5853</v>
      </c>
      <c r="D39" t="s">
        <v>243</v>
      </c>
      <c r="F39">
        <f>COUNTIF(Tableau2[Ville],Tableau4[[#This Row],[Ville]])</f>
        <v>0</v>
      </c>
    </row>
    <row r="40" spans="1:6" x14ac:dyDescent="0.25">
      <c r="A40">
        <f>ROW(Tableau4[[#This Row],[Ville]])-1</f>
        <v>39</v>
      </c>
      <c r="B40" t="s">
        <v>267</v>
      </c>
      <c r="C40">
        <v>45904</v>
      </c>
      <c r="D40" t="s">
        <v>212</v>
      </c>
      <c r="F40">
        <f>COUNTIF(Tableau2[Ville],Tableau4[[#This Row],[Ville]])</f>
        <v>1</v>
      </c>
    </row>
    <row r="41" spans="1:6" x14ac:dyDescent="0.25">
      <c r="A41">
        <f>ROW(Tableau4[[#This Row],[Ville]])-1</f>
        <v>40</v>
      </c>
      <c r="B41" t="s">
        <v>268</v>
      </c>
      <c r="C41">
        <v>3834</v>
      </c>
      <c r="D41" t="s">
        <v>208</v>
      </c>
      <c r="F41">
        <f>COUNTIF(Tableau2[Ville],Tableau4[[#This Row],[Ville]])</f>
        <v>0</v>
      </c>
    </row>
    <row r="42" spans="1:6" x14ac:dyDescent="0.25">
      <c r="A42">
        <f>ROW(Tableau4[[#This Row],[Ville]])-1</f>
        <v>41</v>
      </c>
      <c r="B42" t="s">
        <v>269</v>
      </c>
      <c r="C42">
        <v>7541</v>
      </c>
      <c r="D42" t="s">
        <v>264</v>
      </c>
      <c r="F42">
        <f>COUNTIF(Tableau2[Ville],Tableau4[[#This Row],[Ville]])</f>
        <v>0</v>
      </c>
    </row>
    <row r="43" spans="1:6" x14ac:dyDescent="0.25">
      <c r="A43">
        <f>ROW(Tableau4[[#This Row],[Ville]])-1</f>
        <v>42</v>
      </c>
      <c r="B43" t="s">
        <v>270</v>
      </c>
      <c r="C43">
        <v>3118</v>
      </c>
      <c r="D43" t="s">
        <v>208</v>
      </c>
      <c r="F43">
        <f>COUNTIF(Tableau2[Ville],Tableau4[[#This Row],[Ville]])</f>
        <v>4</v>
      </c>
    </row>
    <row r="44" spans="1:6" x14ac:dyDescent="0.25">
      <c r="A44">
        <f>ROW(Tableau4[[#This Row],[Ville]])-1</f>
        <v>43</v>
      </c>
      <c r="B44" t="s">
        <v>271</v>
      </c>
      <c r="C44">
        <v>9255</v>
      </c>
      <c r="D44" t="s">
        <v>214</v>
      </c>
      <c r="F44">
        <f>COUNTIF(Tableau2[Ville],Tableau4[[#This Row],[Ville]])</f>
        <v>2</v>
      </c>
    </row>
    <row r="45" spans="1:6" x14ac:dyDescent="0.25">
      <c r="A45">
        <f>ROW(Tableau4[[#This Row],[Ville]])-1</f>
        <v>44</v>
      </c>
      <c r="B45" t="s">
        <v>272</v>
      </c>
      <c r="C45">
        <v>6252</v>
      </c>
      <c r="D45" t="s">
        <v>227</v>
      </c>
      <c r="F45">
        <f>COUNTIF(Tableau2[Ville],Tableau4[[#This Row],[Ville]])</f>
        <v>3</v>
      </c>
    </row>
    <row r="46" spans="1:6" x14ac:dyDescent="0.25">
      <c r="A46">
        <f>ROW(Tableau4[[#This Row],[Ville]])-1</f>
        <v>45</v>
      </c>
      <c r="B46" t="s">
        <v>273</v>
      </c>
      <c r="C46">
        <v>5171</v>
      </c>
      <c r="D46" t="s">
        <v>214</v>
      </c>
      <c r="F46">
        <f>COUNTIF(Tableau2[Ville],Tableau4[[#This Row],[Ville]])</f>
        <v>3</v>
      </c>
    </row>
    <row r="47" spans="1:6" x14ac:dyDescent="0.25">
      <c r="A47">
        <f>ROW(Tableau4[[#This Row],[Ville]])-1</f>
        <v>46</v>
      </c>
      <c r="B47" t="s">
        <v>274</v>
      </c>
      <c r="C47">
        <v>32321</v>
      </c>
      <c r="D47" t="s">
        <v>207</v>
      </c>
      <c r="F47">
        <f>COUNTIF(Tableau2[Ville],Tableau4[[#This Row],[Ville]])</f>
        <v>2</v>
      </c>
    </row>
    <row r="48" spans="1:6" x14ac:dyDescent="0.25">
      <c r="A48">
        <f>ROW(Tableau4[[#This Row],[Ville]])-1</f>
        <v>47</v>
      </c>
      <c r="B48" t="s">
        <v>275</v>
      </c>
      <c r="C48">
        <v>6842</v>
      </c>
      <c r="D48" t="s">
        <v>212</v>
      </c>
      <c r="F48">
        <f>COUNTIF(Tableau2[Ville],Tableau4[[#This Row],[Ville]])</f>
        <v>1</v>
      </c>
    </row>
    <row r="49" spans="1:6" x14ac:dyDescent="0.25">
      <c r="A49">
        <f>ROW(Tableau4[[#This Row],[Ville]])-1</f>
        <v>48</v>
      </c>
      <c r="B49" t="s">
        <v>276</v>
      </c>
      <c r="C49">
        <v>12489</v>
      </c>
      <c r="D49" t="s">
        <v>212</v>
      </c>
      <c r="F49">
        <f>COUNTIF(Tableau2[Ville],Tableau4[[#This Row],[Ville]])</f>
        <v>0</v>
      </c>
    </row>
    <row r="50" spans="1:6" x14ac:dyDescent="0.25">
      <c r="A50">
        <f>ROW(Tableau4[[#This Row],[Ville]])-1</f>
        <v>49</v>
      </c>
      <c r="B50" t="s">
        <v>277</v>
      </c>
      <c r="C50">
        <v>4070</v>
      </c>
      <c r="D50" t="s">
        <v>227</v>
      </c>
      <c r="F50">
        <f>COUNTIF(Tableau2[Ville],Tableau4[[#This Row],[Ville]])</f>
        <v>0</v>
      </c>
    </row>
    <row r="51" spans="1:6" x14ac:dyDescent="0.25">
      <c r="A51">
        <f>ROW(Tableau4[[#This Row],[Ville]])-1</f>
        <v>50</v>
      </c>
      <c r="B51" t="s">
        <v>278</v>
      </c>
      <c r="C51">
        <v>966</v>
      </c>
      <c r="D51" t="s">
        <v>227</v>
      </c>
      <c r="F51">
        <f>COUNTIF(Tableau2[Ville],Tableau4[[#This Row],[Ville]])</f>
        <v>0</v>
      </c>
    </row>
    <row r="52" spans="1:6" x14ac:dyDescent="0.25">
      <c r="A52">
        <f>ROW(Tableau4[[#This Row],[Ville]])-1</f>
        <v>51</v>
      </c>
      <c r="B52" t="s">
        <v>279</v>
      </c>
      <c r="C52">
        <v>3051</v>
      </c>
      <c r="D52" t="s">
        <v>225</v>
      </c>
      <c r="F52">
        <f>COUNTIF(Tableau2[Ville],Tableau4[[#This Row],[Ville]])</f>
        <v>0</v>
      </c>
    </row>
    <row r="53" spans="1:6" x14ac:dyDescent="0.25">
      <c r="A53">
        <f>ROW(Tableau4[[#This Row],[Ville]])-1</f>
        <v>52</v>
      </c>
      <c r="B53" t="s">
        <v>280</v>
      </c>
      <c r="C53">
        <v>7462</v>
      </c>
      <c r="D53" t="s">
        <v>214</v>
      </c>
      <c r="F53">
        <f>COUNTIF(Tableau2[Ville],Tableau4[[#This Row],[Ville]])</f>
        <v>1</v>
      </c>
    </row>
    <row r="54" spans="1:6" x14ac:dyDescent="0.25">
      <c r="A54">
        <f>ROW(Tableau4[[#This Row],[Ville]])-1</f>
        <v>53</v>
      </c>
      <c r="B54" t="s">
        <v>281</v>
      </c>
      <c r="C54">
        <v>1053</v>
      </c>
      <c r="D54" t="s">
        <v>215</v>
      </c>
      <c r="F54">
        <f>COUNTIF(Tableau2[Ville],Tableau4[[#This Row],[Ville]])</f>
        <v>2</v>
      </c>
    </row>
    <row r="55" spans="1:6" x14ac:dyDescent="0.25">
      <c r="A55">
        <f>ROW(Tableau4[[#This Row],[Ville]])-1</f>
        <v>54</v>
      </c>
      <c r="B55" t="s">
        <v>282</v>
      </c>
      <c r="C55">
        <v>17552</v>
      </c>
      <c r="D55" t="s">
        <v>233</v>
      </c>
      <c r="F55">
        <f>COUNTIF(Tableau2[Ville],Tableau4[[#This Row],[Ville]])</f>
        <v>1</v>
      </c>
    </row>
    <row r="56" spans="1:6" x14ac:dyDescent="0.25">
      <c r="A56">
        <f>ROW(Tableau4[[#This Row],[Ville]])-1</f>
        <v>55</v>
      </c>
      <c r="B56" t="s">
        <v>283</v>
      </c>
      <c r="C56">
        <v>2570</v>
      </c>
      <c r="D56" t="s">
        <v>216</v>
      </c>
      <c r="F56">
        <f>COUNTIF(Tableau2[Ville],Tableau4[[#This Row],[Ville]])</f>
        <v>0</v>
      </c>
    </row>
    <row r="57" spans="1:6" x14ac:dyDescent="0.25">
      <c r="A57">
        <f>ROW(Tableau4[[#This Row],[Ville]])-1</f>
        <v>56</v>
      </c>
      <c r="B57" t="s">
        <v>284</v>
      </c>
      <c r="C57">
        <v>14384</v>
      </c>
      <c r="D57" t="s">
        <v>215</v>
      </c>
      <c r="F57">
        <f>COUNTIF(Tableau2[Ville],Tableau4[[#This Row],[Ville]])</f>
        <v>1</v>
      </c>
    </row>
    <row r="58" spans="1:6" x14ac:dyDescent="0.25">
      <c r="A58">
        <f>ROW(Tableau4[[#This Row],[Ville]])-1</f>
        <v>57</v>
      </c>
      <c r="B58" t="s">
        <v>285</v>
      </c>
      <c r="C58">
        <v>49637</v>
      </c>
      <c r="D58" t="s">
        <v>207</v>
      </c>
      <c r="F58">
        <f>COUNTIF(Tableau2[Ville],Tableau4[[#This Row],[Ville]])</f>
        <v>3</v>
      </c>
    </row>
    <row r="59" spans="1:6" x14ac:dyDescent="0.25">
      <c r="A59">
        <f>ROW(Tableau4[[#This Row],[Ville]])-1</f>
        <v>58</v>
      </c>
      <c r="B59" t="s">
        <v>286</v>
      </c>
      <c r="C59">
        <v>6283</v>
      </c>
      <c r="D59" t="s">
        <v>208</v>
      </c>
      <c r="F59">
        <f>COUNTIF(Tableau2[Ville],Tableau4[[#This Row],[Ville]])</f>
        <v>0</v>
      </c>
    </row>
    <row r="60" spans="1:6" x14ac:dyDescent="0.25">
      <c r="A60">
        <f>ROW(Tableau4[[#This Row],[Ville]])-1</f>
        <v>59</v>
      </c>
      <c r="B60" t="s">
        <v>287</v>
      </c>
      <c r="C60">
        <v>18208</v>
      </c>
      <c r="D60" t="s">
        <v>207</v>
      </c>
      <c r="F60">
        <f>COUNTIF(Tableau2[Ville],Tableau4[[#This Row],[Ville]])</f>
        <v>1</v>
      </c>
    </row>
    <row r="61" spans="1:6" x14ac:dyDescent="0.25">
      <c r="A61">
        <f>ROW(Tableau4[[#This Row],[Ville]])-1</f>
        <v>60</v>
      </c>
      <c r="B61" t="s">
        <v>288</v>
      </c>
      <c r="C61">
        <v>71852</v>
      </c>
      <c r="D61" t="s">
        <v>227</v>
      </c>
      <c r="F61">
        <f>COUNTIF(Tableau2[Ville],Tableau4[[#This Row],[Ville]])</f>
        <v>0</v>
      </c>
    </row>
    <row r="62" spans="1:6" x14ac:dyDescent="0.25">
      <c r="A62">
        <f>ROW(Tableau4[[#This Row],[Ville]])-1</f>
        <v>61</v>
      </c>
      <c r="B62" t="s">
        <v>289</v>
      </c>
      <c r="C62">
        <v>3471</v>
      </c>
      <c r="D62" t="s">
        <v>212</v>
      </c>
      <c r="F62">
        <f>COUNTIF(Tableau2[Ville],Tableau4[[#This Row],[Ville]])</f>
        <v>0</v>
      </c>
    </row>
    <row r="63" spans="1:6" x14ac:dyDescent="0.25">
      <c r="A63">
        <f>ROW(Tableau4[[#This Row],[Ville]])-1</f>
        <v>62</v>
      </c>
      <c r="B63" t="s">
        <v>290</v>
      </c>
      <c r="C63">
        <v>657</v>
      </c>
      <c r="D63" t="s">
        <v>223</v>
      </c>
      <c r="F63">
        <f>COUNTIF(Tableau2[Ville],Tableau4[[#This Row],[Ville]])</f>
        <v>1</v>
      </c>
    </row>
    <row r="64" spans="1:6" x14ac:dyDescent="0.25">
      <c r="A64">
        <f>ROW(Tableau4[[#This Row],[Ville]])-1</f>
        <v>63</v>
      </c>
      <c r="B64" t="s">
        <v>291</v>
      </c>
      <c r="C64">
        <v>3741</v>
      </c>
      <c r="D64" t="s">
        <v>214</v>
      </c>
      <c r="F64">
        <f>COUNTIF(Tableau2[Ville],Tableau4[[#This Row],[Ville]])</f>
        <v>2</v>
      </c>
    </row>
    <row r="65" spans="1:6" x14ac:dyDescent="0.25">
      <c r="A65">
        <f>ROW(Tableau4[[#This Row],[Ville]])-1</f>
        <v>64</v>
      </c>
      <c r="B65" t="s">
        <v>292</v>
      </c>
      <c r="C65">
        <v>199</v>
      </c>
      <c r="D65" t="s">
        <v>233</v>
      </c>
      <c r="F65">
        <f>COUNTIF(Tableau2[Ville],Tableau4[[#This Row],[Ville]])</f>
        <v>0</v>
      </c>
    </row>
    <row r="66" spans="1:6" x14ac:dyDescent="0.25">
      <c r="A66">
        <f>ROW(Tableau4[[#This Row],[Ville]])-1</f>
        <v>65</v>
      </c>
      <c r="B66" t="s">
        <v>293</v>
      </c>
      <c r="C66">
        <v>8330</v>
      </c>
      <c r="D66" t="s">
        <v>212</v>
      </c>
      <c r="F66">
        <f>COUNTIF(Tableau2[Ville],Tableau4[[#This Row],[Ville]])</f>
        <v>2</v>
      </c>
    </row>
    <row r="67" spans="1:6" x14ac:dyDescent="0.25">
      <c r="A67">
        <f>ROW(Tableau4[[#This Row],[Ville]])-1</f>
        <v>66</v>
      </c>
      <c r="B67" t="s">
        <v>294</v>
      </c>
      <c r="C67">
        <v>2874</v>
      </c>
      <c r="D67" t="s">
        <v>229</v>
      </c>
      <c r="F67">
        <f>COUNTIF(Tableau2[Ville],Tableau4[[#This Row],[Ville]])</f>
        <v>0</v>
      </c>
    </row>
    <row r="68" spans="1:6" x14ac:dyDescent="0.25">
      <c r="A68">
        <f>ROW(Tableau4[[#This Row],[Ville]])-1</f>
        <v>67</v>
      </c>
      <c r="B68" t="s">
        <v>295</v>
      </c>
      <c r="C68">
        <v>3270</v>
      </c>
      <c r="D68" t="s">
        <v>229</v>
      </c>
      <c r="F68">
        <f>COUNTIF(Tableau2[Ville],Tableau4[[#This Row],[Ville]])</f>
        <v>1</v>
      </c>
    </row>
    <row r="69" spans="1:6" x14ac:dyDescent="0.25">
      <c r="A69">
        <f>ROW(Tableau4[[#This Row],[Ville]])-1</f>
        <v>68</v>
      </c>
      <c r="B69" t="s">
        <v>296</v>
      </c>
      <c r="C69">
        <v>1613</v>
      </c>
      <c r="D69" t="s">
        <v>208</v>
      </c>
      <c r="F69">
        <f>COUNTIF(Tableau2[Ville],Tableau4[[#This Row],[Ville]])</f>
        <v>1</v>
      </c>
    </row>
    <row r="70" spans="1:6" x14ac:dyDescent="0.25">
      <c r="A70">
        <f>ROW(Tableau4[[#This Row],[Ville]])-1</f>
        <v>69</v>
      </c>
      <c r="B70" t="s">
        <v>297</v>
      </c>
      <c r="C70">
        <v>15163</v>
      </c>
      <c r="D70" t="s">
        <v>248</v>
      </c>
      <c r="F70">
        <f>COUNTIF(Tableau2[Ville],Tableau4[[#This Row],[Ville]])</f>
        <v>1</v>
      </c>
    </row>
    <row r="71" spans="1:6" x14ac:dyDescent="0.25">
      <c r="A71">
        <f>ROW(Tableau4[[#This Row],[Ville]])-1</f>
        <v>70</v>
      </c>
      <c r="B71" t="s">
        <v>210</v>
      </c>
      <c r="C71">
        <v>265349</v>
      </c>
      <c r="D71" t="s">
        <v>211</v>
      </c>
      <c r="F71">
        <f>COUNTIF(Tableau2[Ville],Tableau4[[#This Row],[Ville]])</f>
        <v>1</v>
      </c>
    </row>
    <row r="72" spans="1:6" x14ac:dyDescent="0.25">
      <c r="A72">
        <f>ROW(Tableau4[[#This Row],[Ville]])-1</f>
        <v>71</v>
      </c>
      <c r="B72" t="s">
        <v>298</v>
      </c>
      <c r="C72">
        <v>2335</v>
      </c>
      <c r="D72" t="s">
        <v>211</v>
      </c>
      <c r="F72">
        <f>COUNTIF(Tableau2[Ville],Tableau4[[#This Row],[Ville]])</f>
        <v>2</v>
      </c>
    </row>
    <row r="73" spans="1:6" x14ac:dyDescent="0.25">
      <c r="A73">
        <f>ROW(Tableau4[[#This Row],[Ville]])-1</f>
        <v>72</v>
      </c>
      <c r="B73" t="s">
        <v>299</v>
      </c>
      <c r="C73">
        <v>63433</v>
      </c>
      <c r="D73" t="s">
        <v>212</v>
      </c>
      <c r="F73">
        <f>COUNTIF(Tableau2[Ville],Tableau4[[#This Row],[Ville]])</f>
        <v>2</v>
      </c>
    </row>
    <row r="74" spans="1:6" x14ac:dyDescent="0.25">
      <c r="A74">
        <f>ROW(Tableau4[[#This Row],[Ville]])-1</f>
        <v>73</v>
      </c>
      <c r="B74" t="s">
        <v>300</v>
      </c>
      <c r="C74">
        <v>3456</v>
      </c>
      <c r="D74" t="s">
        <v>248</v>
      </c>
      <c r="F74">
        <f>COUNTIF(Tableau2[Ville],Tableau4[[#This Row],[Ville]])</f>
        <v>3</v>
      </c>
    </row>
    <row r="75" spans="1:6" x14ac:dyDescent="0.25">
      <c r="A75">
        <f>ROW(Tableau4[[#This Row],[Ville]])-1</f>
        <v>74</v>
      </c>
      <c r="B75" t="s">
        <v>301</v>
      </c>
      <c r="C75">
        <v>7153</v>
      </c>
      <c r="D75" t="s">
        <v>207</v>
      </c>
      <c r="F75">
        <f>COUNTIF(Tableau2[Ville],Tableau4[[#This Row],[Ville]])</f>
        <v>0</v>
      </c>
    </row>
    <row r="76" spans="1:6" x14ac:dyDescent="0.25">
      <c r="A76">
        <f>ROW(Tableau4[[#This Row],[Ville]])-1</f>
        <v>75</v>
      </c>
      <c r="B76" t="s">
        <v>302</v>
      </c>
      <c r="C76">
        <v>5135</v>
      </c>
      <c r="D76" t="s">
        <v>212</v>
      </c>
      <c r="F76">
        <f>COUNTIF(Tableau2[Ville],Tableau4[[#This Row],[Ville]])</f>
        <v>1</v>
      </c>
    </row>
    <row r="77" spans="1:6" x14ac:dyDescent="0.25">
      <c r="A77">
        <f>ROW(Tableau4[[#This Row],[Ville]])-1</f>
        <v>76</v>
      </c>
      <c r="B77" t="s">
        <v>303</v>
      </c>
      <c r="C77">
        <v>2457</v>
      </c>
      <c r="D77" t="s">
        <v>212</v>
      </c>
      <c r="F77">
        <f>COUNTIF(Tableau2[Ville],Tableau4[[#This Row],[Ville]])</f>
        <v>0</v>
      </c>
    </row>
    <row r="78" spans="1:6" x14ac:dyDescent="0.25">
      <c r="A78">
        <f>ROW(Tableau4[[#This Row],[Ville]])-1</f>
        <v>77</v>
      </c>
      <c r="B78" t="s">
        <v>304</v>
      </c>
      <c r="C78">
        <v>128</v>
      </c>
      <c r="D78" t="s">
        <v>212</v>
      </c>
      <c r="F78">
        <f>COUNTIF(Tableau2[Ville],Tableau4[[#This Row],[Ville]])</f>
        <v>0</v>
      </c>
    </row>
    <row r="79" spans="1:6" x14ac:dyDescent="0.25">
      <c r="A79">
        <f>ROW(Tableau4[[#This Row],[Ville]])-1</f>
        <v>78</v>
      </c>
      <c r="B79" t="s">
        <v>305</v>
      </c>
      <c r="C79">
        <v>5</v>
      </c>
      <c r="D79" t="s">
        <v>207</v>
      </c>
      <c r="F79">
        <f>COUNTIF(Tableau2[Ville],Tableau4[[#This Row],[Ville]])</f>
        <v>1</v>
      </c>
    </row>
    <row r="80" spans="1:6" x14ac:dyDescent="0.25">
      <c r="A80">
        <f>ROW(Tableau4[[#This Row],[Ville]])-1</f>
        <v>79</v>
      </c>
      <c r="B80" t="s">
        <v>306</v>
      </c>
      <c r="C80">
        <v>9927</v>
      </c>
      <c r="D80" t="s">
        <v>207</v>
      </c>
      <c r="F80">
        <f>COUNTIF(Tableau2[Ville],Tableau4[[#This Row],[Ville]])</f>
        <v>1</v>
      </c>
    </row>
    <row r="81" spans="1:6" x14ac:dyDescent="0.25">
      <c r="A81">
        <f>ROW(Tableau4[[#This Row],[Ville]])-1</f>
        <v>80</v>
      </c>
      <c r="B81" t="s">
        <v>307</v>
      </c>
      <c r="C81">
        <v>20326</v>
      </c>
      <c r="D81" t="s">
        <v>243</v>
      </c>
      <c r="F81">
        <f>COUNTIF(Tableau2[Ville],Tableau4[[#This Row],[Ville]])</f>
        <v>0</v>
      </c>
    </row>
    <row r="82" spans="1:6" x14ac:dyDescent="0.25">
      <c r="A82">
        <f>ROW(Tableau4[[#This Row],[Ville]])-1</f>
        <v>81</v>
      </c>
      <c r="B82" t="s">
        <v>308</v>
      </c>
      <c r="C82">
        <v>2086</v>
      </c>
      <c r="D82" t="s">
        <v>214</v>
      </c>
      <c r="F82">
        <f>COUNTIF(Tableau2[Ville],Tableau4[[#This Row],[Ville]])</f>
        <v>0</v>
      </c>
    </row>
    <row r="83" spans="1:6" x14ac:dyDescent="0.25">
      <c r="A83">
        <f>ROW(Tableau4[[#This Row],[Ville]])-1</f>
        <v>82</v>
      </c>
      <c r="B83" t="s">
        <v>309</v>
      </c>
      <c r="C83">
        <v>21253</v>
      </c>
      <c r="D83" t="s">
        <v>310</v>
      </c>
      <c r="F83">
        <f>COUNTIF(Tableau2[Ville],Tableau4[[#This Row],[Ville]])</f>
        <v>1</v>
      </c>
    </row>
    <row r="84" spans="1:6" x14ac:dyDescent="0.25">
      <c r="A84">
        <f>ROW(Tableau4[[#This Row],[Ville]])-1</f>
        <v>83</v>
      </c>
      <c r="B84" t="s">
        <v>311</v>
      </c>
      <c r="C84">
        <v>530</v>
      </c>
      <c r="D84" t="s">
        <v>208</v>
      </c>
      <c r="F84">
        <f>COUNTIF(Tableau2[Ville],Tableau4[[#This Row],[Ville]])</f>
        <v>1</v>
      </c>
    </row>
    <row r="85" spans="1:6" x14ac:dyDescent="0.25">
      <c r="A85">
        <f>ROW(Tableau4[[#This Row],[Ville]])-1</f>
        <v>84</v>
      </c>
      <c r="B85" t="s">
        <v>312</v>
      </c>
      <c r="C85">
        <v>5967</v>
      </c>
      <c r="D85" t="s">
        <v>214</v>
      </c>
      <c r="F85">
        <f>COUNTIF(Tableau2[Ville],Tableau4[[#This Row],[Ville]])</f>
        <v>1</v>
      </c>
    </row>
    <row r="86" spans="1:6" x14ac:dyDescent="0.25">
      <c r="A86">
        <f>ROW(Tableau4[[#This Row],[Ville]])-1</f>
        <v>85</v>
      </c>
      <c r="B86" t="s">
        <v>313</v>
      </c>
      <c r="C86">
        <v>266</v>
      </c>
      <c r="D86" t="s">
        <v>208</v>
      </c>
      <c r="F86">
        <f>COUNTIF(Tableau2[Ville],Tableau4[[#This Row],[Ville]])</f>
        <v>1</v>
      </c>
    </row>
    <row r="87" spans="1:6" x14ac:dyDescent="0.25">
      <c r="A87">
        <f>ROW(Tableau4[[#This Row],[Ville]])-1</f>
        <v>86</v>
      </c>
      <c r="B87" t="s">
        <v>314</v>
      </c>
      <c r="C87">
        <v>423</v>
      </c>
      <c r="D87" t="s">
        <v>208</v>
      </c>
      <c r="F87">
        <f>COUNTIF(Tableau2[Ville],Tableau4[[#This Row],[Ville]])</f>
        <v>4</v>
      </c>
    </row>
    <row r="88" spans="1:6" x14ac:dyDescent="0.25">
      <c r="A88">
        <f>ROW(Tableau4[[#This Row],[Ville]])-1</f>
        <v>87</v>
      </c>
      <c r="B88" t="s">
        <v>315</v>
      </c>
      <c r="C88">
        <v>11832</v>
      </c>
      <c r="D88" t="s">
        <v>233</v>
      </c>
      <c r="F88">
        <f>COUNTIF(Tableau2[Ville],Tableau4[[#This Row],[Ville]])</f>
        <v>0</v>
      </c>
    </row>
    <row r="89" spans="1:6" x14ac:dyDescent="0.25">
      <c r="A89">
        <f>ROW(Tableau4[[#This Row],[Ville]])-1</f>
        <v>88</v>
      </c>
      <c r="B89" t="s">
        <v>316</v>
      </c>
      <c r="C89">
        <v>16745</v>
      </c>
      <c r="D89" t="s">
        <v>208</v>
      </c>
      <c r="F89">
        <f>COUNTIF(Tableau2[Ville],Tableau4[[#This Row],[Ville]])</f>
        <v>2</v>
      </c>
    </row>
    <row r="90" spans="1:6" x14ac:dyDescent="0.25">
      <c r="A90">
        <f>ROW(Tableau4[[#This Row],[Ville]])-1</f>
        <v>89</v>
      </c>
      <c r="B90" t="s">
        <v>266</v>
      </c>
      <c r="C90">
        <v>20065</v>
      </c>
      <c r="D90" t="s">
        <v>243</v>
      </c>
      <c r="F90">
        <f>COUNTIF(Tableau2[Ville],Tableau4[[#This Row],[Ville]])</f>
        <v>0</v>
      </c>
    </row>
    <row r="91" spans="1:6" x14ac:dyDescent="0.25">
      <c r="A91">
        <f>ROW(Tableau4[[#This Row],[Ville]])-1</f>
        <v>90</v>
      </c>
      <c r="B91" t="s">
        <v>318</v>
      </c>
      <c r="C91">
        <v>5267</v>
      </c>
      <c r="D91" t="s">
        <v>243</v>
      </c>
      <c r="F91">
        <f>COUNTIF(Tableau2[Ville],Tableau4[[#This Row],[Ville]])</f>
        <v>0</v>
      </c>
    </row>
    <row r="92" spans="1:6" x14ac:dyDescent="0.25">
      <c r="A92">
        <f>ROW(Tableau4[[#This Row],[Ville]])-1</f>
        <v>91</v>
      </c>
      <c r="B92" t="s">
        <v>319</v>
      </c>
      <c r="C92">
        <v>8862</v>
      </c>
      <c r="D92" t="s">
        <v>208</v>
      </c>
      <c r="F92">
        <f>COUNTIF(Tableau2[Ville],Tableau4[[#This Row],[Ville]])</f>
        <v>0</v>
      </c>
    </row>
    <row r="93" spans="1:6" x14ac:dyDescent="0.25">
      <c r="A93">
        <f>ROW(Tableau4[[#This Row],[Ville]])-1</f>
        <v>92</v>
      </c>
      <c r="B93" t="s">
        <v>320</v>
      </c>
      <c r="C93">
        <v>4266</v>
      </c>
      <c r="D93" t="s">
        <v>225</v>
      </c>
      <c r="F93">
        <f>COUNTIF(Tableau2[Ville],Tableau4[[#This Row],[Ville]])</f>
        <v>2</v>
      </c>
    </row>
    <row r="94" spans="1:6" x14ac:dyDescent="0.25">
      <c r="A94">
        <f>ROW(Tableau4[[#This Row],[Ville]])-1</f>
        <v>93</v>
      </c>
      <c r="B94" t="s">
        <v>321</v>
      </c>
      <c r="C94">
        <v>23357</v>
      </c>
      <c r="D94" t="s">
        <v>212</v>
      </c>
      <c r="F94">
        <f>COUNTIF(Tableau2[Ville],Tableau4[[#This Row],[Ville]])</f>
        <v>0</v>
      </c>
    </row>
    <row r="95" spans="1:6" x14ac:dyDescent="0.25">
      <c r="A95">
        <f>ROW(Tableau4[[#This Row],[Ville]])-1</f>
        <v>94</v>
      </c>
      <c r="B95" t="s">
        <v>322</v>
      </c>
      <c r="C95">
        <v>7719</v>
      </c>
      <c r="D95" t="s">
        <v>223</v>
      </c>
      <c r="F95">
        <f>COUNTIF(Tableau2[Ville],Tableau4[[#This Row],[Ville]])</f>
        <v>2</v>
      </c>
    </row>
    <row r="96" spans="1:6" x14ac:dyDescent="0.25">
      <c r="A96">
        <f>ROW(Tableau4[[#This Row],[Ville]])-1</f>
        <v>95</v>
      </c>
      <c r="B96" t="s">
        <v>323</v>
      </c>
      <c r="C96">
        <v>11227</v>
      </c>
      <c r="D96" t="s">
        <v>217</v>
      </c>
      <c r="F96">
        <f>COUNTIF(Tableau2[Ville],Tableau4[[#This Row],[Ville]])</f>
        <v>2</v>
      </c>
    </row>
    <row r="97" spans="1:6" x14ac:dyDescent="0.25">
      <c r="A97">
        <f>ROW(Tableau4[[#This Row],[Ville]])-1</f>
        <v>96</v>
      </c>
      <c r="B97" t="s">
        <v>209</v>
      </c>
      <c r="C97">
        <v>401553</v>
      </c>
      <c r="D97" t="s">
        <v>209</v>
      </c>
      <c r="F97">
        <f>COUNTIF(Tableau2[Ville],Tableau4[[#This Row],[Ville]])</f>
        <v>1</v>
      </c>
    </row>
    <row r="98" spans="1:6" x14ac:dyDescent="0.25">
      <c r="A98">
        <f>ROW(Tableau4[[#This Row],[Ville]])-1</f>
        <v>97</v>
      </c>
      <c r="B98" t="s">
        <v>324</v>
      </c>
      <c r="C98">
        <v>13267</v>
      </c>
      <c r="D98" t="s">
        <v>243</v>
      </c>
      <c r="F98">
        <f>COUNTIF(Tableau2[Ville],Tableau4[[#This Row],[Ville]])</f>
        <v>0</v>
      </c>
    </row>
    <row r="99" spans="1:6" x14ac:dyDescent="0.25">
      <c r="A99">
        <f>ROW(Tableau4[[#This Row],[Ville]])-1</f>
        <v>98</v>
      </c>
      <c r="B99" t="s">
        <v>325</v>
      </c>
      <c r="C99">
        <v>2159</v>
      </c>
      <c r="D99" t="s">
        <v>264</v>
      </c>
      <c r="F99">
        <f>COUNTIF(Tableau2[Ville],Tableau4[[#This Row],[Ville]])</f>
        <v>0</v>
      </c>
    </row>
    <row r="100" spans="1:6" x14ac:dyDescent="0.25">
      <c r="A100">
        <f>ROW(Tableau4[[#This Row],[Ville]])-1</f>
        <v>99</v>
      </c>
      <c r="B100" t="s">
        <v>326</v>
      </c>
      <c r="C100">
        <v>2307</v>
      </c>
      <c r="D100" t="s">
        <v>212</v>
      </c>
      <c r="F100">
        <f>COUNTIF(Tableau2[Ville],Tableau4[[#This Row],[Ville]])</f>
        <v>0</v>
      </c>
    </row>
    <row r="101" spans="1:6" x14ac:dyDescent="0.25">
      <c r="A101">
        <f>ROW(Tableau4[[#This Row],[Ville]])-1</f>
        <v>100</v>
      </c>
      <c r="B101" t="s">
        <v>327</v>
      </c>
      <c r="C101">
        <v>138769</v>
      </c>
      <c r="D101" t="s">
        <v>216</v>
      </c>
      <c r="F101">
        <f>COUNTIF(Tableau2[Ville],Tableau4[[#This Row],[Ville]])</f>
        <v>0</v>
      </c>
    </row>
    <row r="102" spans="1:6" x14ac:dyDescent="0.25">
      <c r="A102">
        <f>ROW(Tableau4[[#This Row],[Ville]])-1</f>
        <v>101</v>
      </c>
      <c r="B102" t="s">
        <v>306</v>
      </c>
      <c r="C102">
        <v>10503</v>
      </c>
      <c r="D102" t="s">
        <v>212</v>
      </c>
      <c r="F102">
        <f>COUNTIF(Tableau2[Ville],Tableau4[[#This Row],[Ville]])</f>
        <v>1</v>
      </c>
    </row>
    <row r="103" spans="1:6" x14ac:dyDescent="0.25">
      <c r="A103">
        <f>ROW(Tableau4[[#This Row],[Ville]])-1</f>
        <v>102</v>
      </c>
      <c r="B103" t="s">
        <v>328</v>
      </c>
      <c r="C103">
        <v>231409</v>
      </c>
      <c r="D103" t="s">
        <v>212</v>
      </c>
      <c r="F103">
        <f>COUNTIF(Tableau2[Ville],Tableau4[[#This Row],[Ville]])</f>
        <v>1</v>
      </c>
    </row>
    <row r="104" spans="1:6" x14ac:dyDescent="0.25">
      <c r="A104">
        <f>ROW(Tableau4[[#This Row],[Ville]])-1</f>
        <v>103</v>
      </c>
      <c r="B104" t="s">
        <v>329</v>
      </c>
      <c r="C104">
        <v>9479</v>
      </c>
      <c r="D104" t="s">
        <v>233</v>
      </c>
      <c r="F104">
        <f>COUNTIF(Tableau2[Ville],Tableau4[[#This Row],[Ville]])</f>
        <v>1</v>
      </c>
    </row>
    <row r="105" spans="1:6" x14ac:dyDescent="0.25">
      <c r="A105">
        <f>ROW(Tableau4[[#This Row],[Ville]])-1</f>
        <v>104</v>
      </c>
      <c r="B105" t="s">
        <v>330</v>
      </c>
      <c r="C105">
        <v>7517</v>
      </c>
      <c r="D105" t="s">
        <v>217</v>
      </c>
      <c r="F105">
        <f>COUNTIF(Tableau2[Ville],Tableau4[[#This Row],[Ville]])</f>
        <v>0</v>
      </c>
    </row>
    <row r="106" spans="1:6" x14ac:dyDescent="0.25">
      <c r="A106">
        <f>ROW(Tableau4[[#This Row],[Ville]])-1</f>
        <v>105</v>
      </c>
      <c r="B106" t="s">
        <v>331</v>
      </c>
      <c r="C106">
        <v>2734</v>
      </c>
      <c r="D106" t="s">
        <v>223</v>
      </c>
      <c r="F106">
        <f>COUNTIF(Tableau2[Ville],Tableau4[[#This Row],[Ville]])</f>
        <v>1</v>
      </c>
    </row>
    <row r="107" spans="1:6" x14ac:dyDescent="0.25">
      <c r="A107">
        <f>ROW(Tableau4[[#This Row],[Ville]])-1</f>
        <v>106</v>
      </c>
      <c r="B107" t="s">
        <v>332</v>
      </c>
      <c r="C107">
        <v>25358</v>
      </c>
      <c r="D107" t="s">
        <v>214</v>
      </c>
      <c r="F107">
        <f>COUNTIF(Tableau2[Ville],Tableau4[[#This Row],[Ville]])</f>
        <v>1</v>
      </c>
    </row>
    <row r="108" spans="1:6" x14ac:dyDescent="0.25">
      <c r="A108">
        <f>ROW(Tableau4[[#This Row],[Ville]])-1</f>
        <v>107</v>
      </c>
      <c r="B108" t="s">
        <v>333</v>
      </c>
      <c r="C108">
        <v>3449</v>
      </c>
      <c r="D108" t="s">
        <v>223</v>
      </c>
      <c r="F108">
        <f>COUNTIF(Tableau2[Ville],Tableau4[[#This Row],[Ville]])</f>
        <v>2</v>
      </c>
    </row>
    <row r="109" spans="1:6" x14ac:dyDescent="0.25">
      <c r="A109">
        <f>ROW(Tableau4[[#This Row],[Ville]])-1</f>
        <v>108</v>
      </c>
      <c r="B109" t="s">
        <v>334</v>
      </c>
      <c r="C109">
        <v>3930</v>
      </c>
      <c r="D109" t="s">
        <v>211</v>
      </c>
      <c r="F109">
        <f>COUNTIF(Tableau2[Ville],Tableau4[[#This Row],[Ville]])</f>
        <v>0</v>
      </c>
    </row>
    <row r="110" spans="1:6" x14ac:dyDescent="0.25">
      <c r="A110">
        <f>ROW(Tableau4[[#This Row],[Ville]])-1</f>
        <v>109</v>
      </c>
      <c r="B110" t="s">
        <v>335</v>
      </c>
      <c r="C110">
        <v>10094</v>
      </c>
      <c r="D110" t="s">
        <v>212</v>
      </c>
      <c r="F110">
        <f>COUNTIF(Tableau2[Ville],Tableau4[[#This Row],[Ville]])</f>
        <v>0</v>
      </c>
    </row>
    <row r="111" spans="1:6" x14ac:dyDescent="0.25">
      <c r="A111">
        <f>ROW(Tableau4[[#This Row],[Ville]])-1</f>
        <v>110</v>
      </c>
      <c r="B111" t="s">
        <v>336</v>
      </c>
      <c r="C111">
        <v>42491</v>
      </c>
      <c r="D111" t="s">
        <v>243</v>
      </c>
      <c r="F111">
        <f>COUNTIF(Tableau2[Ville],Tableau4[[#This Row],[Ville]])</f>
        <v>2</v>
      </c>
    </row>
    <row r="112" spans="1:6" x14ac:dyDescent="0.25">
      <c r="A112">
        <f>ROW(Tableau4[[#This Row],[Ville]])-1</f>
        <v>111</v>
      </c>
      <c r="B112" t="s">
        <v>337</v>
      </c>
      <c r="C112">
        <v>1555</v>
      </c>
      <c r="D112" t="s">
        <v>264</v>
      </c>
      <c r="F112">
        <f>COUNTIF(Tableau2[Ville],Tableau4[[#This Row],[Ville]])</f>
        <v>1</v>
      </c>
    </row>
    <row r="113" spans="1:6" x14ac:dyDescent="0.25">
      <c r="A113">
        <f>ROW(Tableau4[[#This Row],[Ville]])-1</f>
        <v>112</v>
      </c>
      <c r="B113" t="s">
        <v>338</v>
      </c>
      <c r="C113">
        <v>14462</v>
      </c>
      <c r="D113" t="s">
        <v>248</v>
      </c>
      <c r="F113">
        <f>COUNTIF(Tableau2[Ville],Tableau4[[#This Row],[Ville]])</f>
        <v>0</v>
      </c>
    </row>
    <row r="114" spans="1:6" x14ac:dyDescent="0.25">
      <c r="A114">
        <f>ROW(Tableau4[[#This Row],[Ville]])-1</f>
        <v>113</v>
      </c>
      <c r="B114" t="s">
        <v>339</v>
      </c>
      <c r="C114">
        <v>11584</v>
      </c>
      <c r="D114" t="s">
        <v>212</v>
      </c>
      <c r="F114">
        <f>COUNTIF(Tableau2[Ville],Tableau4[[#This Row],[Ville]])</f>
        <v>1</v>
      </c>
    </row>
    <row r="115" spans="1:6" x14ac:dyDescent="0.25">
      <c r="A115">
        <f>ROW(Tableau4[[#This Row],[Ville]])-1</f>
        <v>114</v>
      </c>
      <c r="B115" t="s">
        <v>340</v>
      </c>
      <c r="C115">
        <v>4084</v>
      </c>
      <c r="D115" t="s">
        <v>215</v>
      </c>
      <c r="F115">
        <f>COUNTIF(Tableau2[Ville],Tableau4[[#This Row],[Ville]])</f>
        <v>1</v>
      </c>
    </row>
    <row r="116" spans="1:6" x14ac:dyDescent="0.25">
      <c r="A116">
        <f>ROW(Tableau4[[#This Row],[Ville]])-1</f>
        <v>115</v>
      </c>
      <c r="B116" t="s">
        <v>341</v>
      </c>
      <c r="C116">
        <v>604</v>
      </c>
      <c r="D116" t="s">
        <v>248</v>
      </c>
      <c r="F116">
        <f>COUNTIF(Tableau2[Ville],Tableau4[[#This Row],[Ville]])</f>
        <v>2</v>
      </c>
    </row>
    <row r="117" spans="1:6" x14ac:dyDescent="0.25">
      <c r="A117">
        <f>ROW(Tableau4[[#This Row],[Ville]])-1</f>
        <v>116</v>
      </c>
      <c r="B117" t="s">
        <v>342</v>
      </c>
      <c r="C117">
        <v>41957</v>
      </c>
      <c r="D117" t="s">
        <v>233</v>
      </c>
      <c r="F117">
        <f>COUNTIF(Tableau2[Ville],Tableau4[[#This Row],[Ville]])</f>
        <v>1</v>
      </c>
    </row>
    <row r="118" spans="1:6" x14ac:dyDescent="0.25">
      <c r="A118">
        <f>ROW(Tableau4[[#This Row],[Ville]])-1</f>
        <v>117</v>
      </c>
      <c r="B118" t="s">
        <v>343</v>
      </c>
      <c r="C118">
        <v>6665</v>
      </c>
      <c r="D118" t="s">
        <v>225</v>
      </c>
      <c r="F118">
        <f>COUNTIF(Tableau2[Ville],Tableau4[[#This Row],[Ville]])</f>
        <v>0</v>
      </c>
    </row>
    <row r="119" spans="1:6" x14ac:dyDescent="0.25">
      <c r="A119">
        <f>ROW(Tableau4[[#This Row],[Ville]])-1</f>
        <v>118</v>
      </c>
      <c r="B119" t="s">
        <v>344</v>
      </c>
      <c r="C119">
        <v>13779</v>
      </c>
      <c r="D119" t="s">
        <v>233</v>
      </c>
      <c r="F119">
        <f>COUNTIF(Tableau2[Ville],Tableau4[[#This Row],[Ville]])</f>
        <v>0</v>
      </c>
    </row>
    <row r="120" spans="1:6" x14ac:dyDescent="0.25">
      <c r="A120">
        <f>ROW(Tableau4[[#This Row],[Ville]])-1</f>
        <v>119</v>
      </c>
      <c r="B120" t="s">
        <v>345</v>
      </c>
      <c r="C120">
        <v>18200</v>
      </c>
      <c r="D120" t="s">
        <v>212</v>
      </c>
      <c r="F120">
        <f>COUNTIF(Tableau2[Ville],Tableau4[[#This Row],[Ville]])</f>
        <v>1</v>
      </c>
    </row>
    <row r="121" spans="1:6" x14ac:dyDescent="0.25">
      <c r="A121">
        <f>ROW(Tableau4[[#This Row],[Ville]])-1</f>
        <v>120</v>
      </c>
      <c r="B121" t="s">
        <v>346</v>
      </c>
      <c r="C121">
        <v>8892</v>
      </c>
      <c r="D121" t="s">
        <v>233</v>
      </c>
      <c r="F121">
        <f>COUNTIF(Tableau2[Ville],Tableau4[[#This Row],[Ville]])</f>
        <v>1</v>
      </c>
    </row>
    <row r="122" spans="1:6" x14ac:dyDescent="0.25">
      <c r="A122">
        <f>ROW(Tableau4[[#This Row],[Ville]])-1</f>
        <v>121</v>
      </c>
      <c r="B122" t="s">
        <v>347</v>
      </c>
      <c r="C122">
        <v>11724</v>
      </c>
      <c r="D122" t="s">
        <v>216</v>
      </c>
      <c r="F122">
        <f>COUNTIF(Tableau2[Ville],Tableau4[[#This Row],[Ville]])</f>
        <v>0</v>
      </c>
    </row>
    <row r="123" spans="1:6" x14ac:dyDescent="0.25">
      <c r="A123">
        <f>ROW(Tableau4[[#This Row],[Ville]])-1</f>
        <v>122</v>
      </c>
      <c r="B123" t="s">
        <v>207</v>
      </c>
      <c r="C123">
        <v>1620693</v>
      </c>
      <c r="D123" t="s">
        <v>207</v>
      </c>
      <c r="F123">
        <f>COUNTIF(Tableau2[Ville],Tableau4[[#This Row],[Ville]])</f>
        <v>0</v>
      </c>
    </row>
    <row r="124" spans="1:6" x14ac:dyDescent="0.25">
      <c r="A124">
        <f>ROW(Tableau4[[#This Row],[Ville]])-1</f>
        <v>123</v>
      </c>
      <c r="B124" t="s">
        <v>348</v>
      </c>
      <c r="C124">
        <v>3822</v>
      </c>
      <c r="D124" t="s">
        <v>207</v>
      </c>
      <c r="F124">
        <f>COUNTIF(Tableau2[Ville],Tableau4[[#This Row],[Ville]])</f>
        <v>0</v>
      </c>
    </row>
    <row r="125" spans="1:6" x14ac:dyDescent="0.25">
      <c r="A125">
        <f>ROW(Tableau4[[#This Row],[Ville]])-1</f>
        <v>124</v>
      </c>
      <c r="B125" t="s">
        <v>349</v>
      </c>
      <c r="C125">
        <v>5184</v>
      </c>
      <c r="D125" t="s">
        <v>207</v>
      </c>
      <c r="F125">
        <f>COUNTIF(Tableau2[Ville],Tableau4[[#This Row],[Ville]])</f>
        <v>2</v>
      </c>
    </row>
    <row r="126" spans="1:6" x14ac:dyDescent="0.25">
      <c r="A126">
        <f>ROW(Tableau4[[#This Row],[Ville]])-1</f>
        <v>125</v>
      </c>
      <c r="B126" t="s">
        <v>350</v>
      </c>
      <c r="C126">
        <v>19503</v>
      </c>
      <c r="D126" t="s">
        <v>207</v>
      </c>
      <c r="F126">
        <f>COUNTIF(Tableau2[Ville],Tableau4[[#This Row],[Ville]])</f>
        <v>0</v>
      </c>
    </row>
    <row r="127" spans="1:6" x14ac:dyDescent="0.25">
      <c r="A127">
        <f>ROW(Tableau4[[#This Row],[Ville]])-1</f>
        <v>126</v>
      </c>
      <c r="B127" t="s">
        <v>351</v>
      </c>
      <c r="C127">
        <v>812</v>
      </c>
      <c r="D127" t="s">
        <v>248</v>
      </c>
      <c r="F127">
        <f>COUNTIF(Tableau2[Ville],Tableau4[[#This Row],[Ville]])</f>
        <v>0</v>
      </c>
    </row>
    <row r="128" spans="1:6" x14ac:dyDescent="0.25">
      <c r="A128">
        <f>ROW(Tableau4[[#This Row],[Ville]])-1</f>
        <v>127</v>
      </c>
      <c r="B128" t="s">
        <v>352</v>
      </c>
      <c r="C128">
        <v>3638</v>
      </c>
      <c r="D128" t="s">
        <v>208</v>
      </c>
      <c r="F128">
        <f>COUNTIF(Tableau2[Ville],Tableau4[[#This Row],[Ville]])</f>
        <v>2</v>
      </c>
    </row>
    <row r="129" spans="1:6" x14ac:dyDescent="0.25">
      <c r="A129">
        <f>ROW(Tableau4[[#This Row],[Ville]])-1</f>
        <v>128</v>
      </c>
      <c r="B129" t="s">
        <v>353</v>
      </c>
      <c r="C129">
        <v>3748</v>
      </c>
      <c r="D129" t="s">
        <v>248</v>
      </c>
      <c r="F129">
        <f>COUNTIF(Tableau2[Ville],Tableau4[[#This Row],[Ville]])</f>
        <v>4</v>
      </c>
    </row>
    <row r="130" spans="1:6" x14ac:dyDescent="0.25">
      <c r="A130">
        <f>ROW(Tableau4[[#This Row],[Ville]])-1</f>
        <v>129</v>
      </c>
      <c r="B130" t="s">
        <v>354</v>
      </c>
      <c r="C130">
        <v>7827</v>
      </c>
      <c r="D130" t="s">
        <v>227</v>
      </c>
      <c r="F130">
        <f>COUNTIF(Tableau2[Ville],Tableau4[[#This Row],[Ville]])</f>
        <v>1</v>
      </c>
    </row>
    <row r="131" spans="1:6" x14ac:dyDescent="0.25">
      <c r="A131">
        <f>ROW(Tableau4[[#This Row],[Ville]])-1</f>
        <v>130</v>
      </c>
      <c r="B131" t="s">
        <v>355</v>
      </c>
      <c r="C131">
        <v>3220</v>
      </c>
      <c r="D131" t="s">
        <v>215</v>
      </c>
      <c r="F131">
        <f>COUNTIF(Tableau2[Ville],Tableau4[[#This Row],[Ville]])</f>
        <v>0</v>
      </c>
    </row>
    <row r="132" spans="1:6" x14ac:dyDescent="0.25">
      <c r="A132">
        <f>ROW(Tableau4[[#This Row],[Ville]])-1</f>
        <v>131</v>
      </c>
      <c r="B132" t="s">
        <v>356</v>
      </c>
      <c r="C132">
        <v>10620</v>
      </c>
      <c r="D132" t="s">
        <v>212</v>
      </c>
      <c r="F132">
        <f>COUNTIF(Tableau2[Ville],Tableau4[[#This Row],[Ville]])</f>
        <v>1</v>
      </c>
    </row>
    <row r="133" spans="1:6" x14ac:dyDescent="0.25">
      <c r="A133">
        <f>ROW(Tableau4[[#This Row],[Ville]])-1</f>
        <v>132</v>
      </c>
      <c r="B133" t="s">
        <v>357</v>
      </c>
      <c r="C133">
        <v>8868</v>
      </c>
      <c r="D133" t="s">
        <v>243</v>
      </c>
      <c r="F133">
        <f>COUNTIF(Tableau2[Ville],Tableau4[[#This Row],[Ville]])</f>
        <v>1</v>
      </c>
    </row>
    <row r="134" spans="1:6" x14ac:dyDescent="0.25">
      <c r="A134">
        <f>ROW(Tableau4[[#This Row],[Ville]])-1</f>
        <v>133</v>
      </c>
      <c r="B134" t="s">
        <v>358</v>
      </c>
      <c r="C134">
        <v>2060</v>
      </c>
      <c r="D134" t="s">
        <v>223</v>
      </c>
      <c r="F134">
        <f>COUNTIF(Tableau2[Ville],Tableau4[[#This Row],[Ville]])</f>
        <v>0</v>
      </c>
    </row>
    <row r="135" spans="1:6" x14ac:dyDescent="0.25">
      <c r="A135">
        <f>ROW(Tableau4[[#This Row],[Ville]])-1</f>
        <v>134</v>
      </c>
      <c r="B135" t="s">
        <v>359</v>
      </c>
      <c r="C135">
        <v>8464</v>
      </c>
      <c r="D135" t="s">
        <v>212</v>
      </c>
      <c r="F135">
        <f>COUNTIF(Tableau2[Ville],Tableau4[[#This Row],[Ville]])</f>
        <v>3</v>
      </c>
    </row>
    <row r="136" spans="1:6" x14ac:dyDescent="0.25">
      <c r="A136">
        <f>ROW(Tableau4[[#This Row],[Ville]])-1</f>
        <v>135</v>
      </c>
      <c r="B136" t="s">
        <v>360</v>
      </c>
      <c r="C136">
        <v>3159</v>
      </c>
      <c r="D136" t="s">
        <v>248</v>
      </c>
      <c r="F136">
        <f>COUNTIF(Tableau2[Ville],Tableau4[[#This Row],[Ville]])</f>
        <v>0</v>
      </c>
    </row>
    <row r="137" spans="1:6" x14ac:dyDescent="0.25">
      <c r="A137">
        <f>ROW(Tableau4[[#This Row],[Ville]])-1</f>
        <v>136</v>
      </c>
      <c r="B137" t="s">
        <v>361</v>
      </c>
      <c r="C137">
        <v>3419</v>
      </c>
      <c r="D137" t="s">
        <v>248</v>
      </c>
      <c r="F137">
        <f>COUNTIF(Tableau2[Ville],Tableau4[[#This Row],[Ville]])</f>
        <v>1</v>
      </c>
    </row>
    <row r="138" spans="1:6" x14ac:dyDescent="0.25">
      <c r="A138">
        <f>ROW(Tableau4[[#This Row],[Ville]])-1</f>
        <v>137</v>
      </c>
      <c r="B138" t="s">
        <v>362</v>
      </c>
      <c r="C138">
        <v>14305</v>
      </c>
      <c r="D138" t="s">
        <v>212</v>
      </c>
      <c r="F138">
        <f>COUNTIF(Tableau2[Ville],Tableau4[[#This Row],[Ville]])</f>
        <v>0</v>
      </c>
    </row>
    <row r="139" spans="1:6" x14ac:dyDescent="0.25">
      <c r="A139">
        <f>ROW(Tableau4[[#This Row],[Ville]])-1</f>
        <v>138</v>
      </c>
      <c r="B139" t="s">
        <v>363</v>
      </c>
      <c r="C139">
        <v>6677</v>
      </c>
      <c r="D139" t="s">
        <v>227</v>
      </c>
      <c r="F139">
        <f>COUNTIF(Tableau2[Ville],Tableau4[[#This Row],[Ville]])</f>
        <v>1</v>
      </c>
    </row>
    <row r="140" spans="1:6" x14ac:dyDescent="0.25">
      <c r="A140">
        <f>ROW(Tableau4[[#This Row],[Ville]])-1</f>
        <v>139</v>
      </c>
      <c r="B140" t="s">
        <v>320</v>
      </c>
      <c r="C140">
        <v>4575</v>
      </c>
      <c r="D140" t="s">
        <v>225</v>
      </c>
      <c r="F140">
        <f>COUNTIF(Tableau2[Ville],Tableau4[[#This Row],[Ville]])</f>
        <v>2</v>
      </c>
    </row>
    <row r="141" spans="1:6" x14ac:dyDescent="0.25">
      <c r="A141">
        <f>ROW(Tableau4[[#This Row],[Ville]])-1</f>
        <v>140</v>
      </c>
      <c r="B141" t="s">
        <v>364</v>
      </c>
      <c r="C141">
        <v>2940</v>
      </c>
      <c r="D141" t="s">
        <v>225</v>
      </c>
      <c r="F141">
        <f>COUNTIF(Tableau2[Ville],Tableau4[[#This Row],[Ville]])</f>
        <v>3</v>
      </c>
    </row>
    <row r="142" spans="1:6" x14ac:dyDescent="0.25">
      <c r="A142">
        <f>ROW(Tableau4[[#This Row],[Ville]])-1</f>
        <v>141</v>
      </c>
      <c r="B142" t="s">
        <v>365</v>
      </c>
      <c r="C142">
        <v>30790</v>
      </c>
      <c r="D142" t="s">
        <v>207</v>
      </c>
      <c r="F142">
        <f>COUNTIF(Tableau2[Ville],Tableau4[[#This Row],[Ville]])</f>
        <v>0</v>
      </c>
    </row>
    <row r="143" spans="1:6" x14ac:dyDescent="0.25">
      <c r="A143">
        <f>ROW(Tableau4[[#This Row],[Ville]])-1</f>
        <v>142</v>
      </c>
      <c r="B143" t="s">
        <v>366</v>
      </c>
      <c r="C143">
        <v>8723</v>
      </c>
      <c r="D143" t="s">
        <v>208</v>
      </c>
      <c r="F143">
        <f>COUNTIF(Tableau2[Ville],Tableau4[[#This Row],[Ville]])</f>
        <v>0</v>
      </c>
    </row>
    <row r="144" spans="1:6" x14ac:dyDescent="0.25">
      <c r="A144">
        <f>ROW(Tableau4[[#This Row],[Ville]])-1</f>
        <v>143</v>
      </c>
      <c r="B144" t="s">
        <v>367</v>
      </c>
      <c r="C144">
        <v>6758</v>
      </c>
      <c r="D144" t="s">
        <v>229</v>
      </c>
      <c r="F144">
        <f>COUNTIF(Tableau2[Ville],Tableau4[[#This Row],[Ville]])</f>
        <v>1</v>
      </c>
    </row>
    <row r="145" spans="1:6" x14ac:dyDescent="0.25">
      <c r="A145">
        <f>ROW(Tableau4[[#This Row],[Ville]])-1</f>
        <v>144</v>
      </c>
      <c r="B145" t="s">
        <v>258</v>
      </c>
      <c r="C145">
        <v>3086</v>
      </c>
      <c r="D145" t="s">
        <v>208</v>
      </c>
      <c r="F145">
        <f>COUNTIF(Tableau2[Ville],Tableau4[[#This Row],[Ville]])</f>
        <v>0</v>
      </c>
    </row>
    <row r="146" spans="1:6" x14ac:dyDescent="0.25">
      <c r="A146">
        <f>ROW(Tableau4[[#This Row],[Ville]])-1</f>
        <v>145</v>
      </c>
      <c r="B146" t="s">
        <v>321</v>
      </c>
      <c r="C146">
        <v>21763</v>
      </c>
      <c r="D146" t="s">
        <v>212</v>
      </c>
      <c r="F146">
        <f>COUNTIF(Tableau2[Ville],Tableau4[[#This Row],[Ville]])</f>
        <v>0</v>
      </c>
    </row>
    <row r="147" spans="1:6" x14ac:dyDescent="0.25">
      <c r="A147">
        <f>ROW(Tableau4[[#This Row],[Ville]])-1</f>
        <v>146</v>
      </c>
      <c r="B147" t="s">
        <v>368</v>
      </c>
      <c r="C147">
        <v>5571</v>
      </c>
      <c r="D147" t="s">
        <v>227</v>
      </c>
      <c r="F147">
        <f>COUNTIF(Tableau2[Ville],Tableau4[[#This Row],[Ville]])</f>
        <v>1</v>
      </c>
    </row>
    <row r="148" spans="1:6" x14ac:dyDescent="0.25">
      <c r="A148">
        <f>ROW(Tableau4[[#This Row],[Ville]])-1</f>
        <v>147</v>
      </c>
      <c r="B148" t="s">
        <v>369</v>
      </c>
      <c r="C148">
        <v>10132</v>
      </c>
      <c r="D148" t="s">
        <v>233</v>
      </c>
      <c r="F148">
        <f>COUNTIF(Tableau2[Ville],Tableau4[[#This Row],[Ville]])</f>
        <v>3</v>
      </c>
    </row>
    <row r="149" spans="1:6" x14ac:dyDescent="0.25">
      <c r="A149">
        <f>ROW(Tableau4[[#This Row],[Ville]])-1</f>
        <v>148</v>
      </c>
      <c r="B149" t="s">
        <v>317</v>
      </c>
      <c r="C149">
        <v>516622</v>
      </c>
      <c r="D149" t="s">
        <v>208</v>
      </c>
      <c r="F149">
        <f>COUNTIF(Tableau2[Ville],Tableau4[[#This Row],[Ville]])</f>
        <v>2</v>
      </c>
    </row>
    <row r="150" spans="1:6" x14ac:dyDescent="0.25">
      <c r="A150">
        <f>ROW(Tableau4[[#This Row],[Ville]])-1</f>
        <v>149</v>
      </c>
      <c r="B150" t="s">
        <v>370</v>
      </c>
      <c r="C150">
        <v>82000</v>
      </c>
      <c r="D150" t="s">
        <v>243</v>
      </c>
      <c r="F150">
        <f>COUNTIF(Tableau2[Ville],Tableau4[[#This Row],[Ville]])</f>
        <v>0</v>
      </c>
    </row>
    <row r="151" spans="1:6" x14ac:dyDescent="0.25">
      <c r="A151">
        <f>ROW(Tableau4[[#This Row],[Ville]])-1</f>
        <v>150</v>
      </c>
      <c r="B151" t="s">
        <v>371</v>
      </c>
      <c r="C151">
        <v>5208</v>
      </c>
      <c r="D151" t="s">
        <v>212</v>
      </c>
      <c r="F151">
        <f>COUNTIF(Tableau2[Ville],Tableau4[[#This Row],[Ville]])</f>
        <v>2</v>
      </c>
    </row>
    <row r="152" spans="1:6" x14ac:dyDescent="0.25">
      <c r="A152">
        <f>ROW(Tableau4[[#This Row],[Ville]])-1</f>
        <v>151</v>
      </c>
      <c r="B152" t="s">
        <v>372</v>
      </c>
      <c r="C152">
        <v>3336</v>
      </c>
      <c r="D152" t="s">
        <v>214</v>
      </c>
      <c r="F152">
        <f>COUNTIF(Tableau2[Ville],Tableau4[[#This Row],[Ville]])</f>
        <v>1</v>
      </c>
    </row>
    <row r="153" spans="1:6" x14ac:dyDescent="0.25">
      <c r="A153">
        <f>ROW(Tableau4[[#This Row],[Ville]])-1</f>
        <v>152</v>
      </c>
      <c r="B153" t="s">
        <v>373</v>
      </c>
      <c r="C153">
        <v>46860</v>
      </c>
      <c r="D153" t="s">
        <v>225</v>
      </c>
      <c r="F153">
        <f>COUNTIF(Tableau2[Ville],Tableau4[[#This Row],[Ville]])</f>
        <v>1</v>
      </c>
    </row>
    <row r="154" spans="1:6" x14ac:dyDescent="0.25">
      <c r="A154">
        <f>ROW(Tableau4[[#This Row],[Ville]])-1</f>
        <v>153</v>
      </c>
      <c r="B154" t="s">
        <v>374</v>
      </c>
      <c r="C154">
        <v>19447</v>
      </c>
      <c r="D154" t="s">
        <v>225</v>
      </c>
      <c r="F154">
        <f>COUNTIF(Tableau2[Ville],Tableau4[[#This Row],[Ville]])</f>
        <v>0</v>
      </c>
    </row>
    <row r="155" spans="1:6" x14ac:dyDescent="0.25">
      <c r="A155">
        <f>ROW(Tableau4[[#This Row],[Ville]])-1</f>
        <v>154</v>
      </c>
      <c r="B155" t="s">
        <v>375</v>
      </c>
      <c r="C155">
        <v>4645</v>
      </c>
      <c r="D155" t="s">
        <v>233</v>
      </c>
      <c r="F155">
        <f>COUNTIF(Tableau2[Ville],Tableau4[[#This Row],[Ville]])</f>
        <v>1</v>
      </c>
    </row>
    <row r="156" spans="1:6" x14ac:dyDescent="0.25">
      <c r="A156">
        <f>ROW(Tableau4[[#This Row],[Ville]])-1</f>
        <v>155</v>
      </c>
      <c r="B156" t="s">
        <v>376</v>
      </c>
      <c r="C156">
        <v>10544</v>
      </c>
      <c r="D156" t="s">
        <v>215</v>
      </c>
      <c r="F156">
        <f>COUNTIF(Tableau2[Ville],Tableau4[[#This Row],[Ville]])</f>
        <v>1</v>
      </c>
    </row>
    <row r="157" spans="1:6" x14ac:dyDescent="0.25">
      <c r="A157">
        <f>ROW(Tableau4[[#This Row],[Ville]])-1</f>
        <v>156</v>
      </c>
      <c r="B157" t="s">
        <v>377</v>
      </c>
      <c r="C157">
        <v>14294</v>
      </c>
      <c r="D157" t="s">
        <v>233</v>
      </c>
      <c r="F157">
        <f>COUNTIF(Tableau2[Ville],Tableau4[[#This Row],[Ville]])</f>
        <v>0</v>
      </c>
    </row>
    <row r="158" spans="1:6" x14ac:dyDescent="0.25">
      <c r="A158">
        <f>ROW(Tableau4[[#This Row],[Ville]])-1</f>
        <v>157</v>
      </c>
      <c r="B158" t="s">
        <v>378</v>
      </c>
      <c r="C158">
        <v>41012</v>
      </c>
      <c r="D158" t="s">
        <v>223</v>
      </c>
      <c r="F158">
        <f>COUNTIF(Tableau2[Ville],Tableau4[[#This Row],[Ville]])</f>
        <v>1</v>
      </c>
    </row>
    <row r="159" spans="1:6" x14ac:dyDescent="0.25">
      <c r="A159">
        <f>ROW(Tableau4[[#This Row],[Ville]])-1</f>
        <v>158</v>
      </c>
      <c r="B159" t="s">
        <v>379</v>
      </c>
      <c r="C159">
        <v>144746</v>
      </c>
      <c r="D159" t="s">
        <v>215</v>
      </c>
      <c r="F159">
        <f>COUNTIF(Tableau2[Ville],Tableau4[[#This Row],[Ville]])</f>
        <v>1</v>
      </c>
    </row>
    <row r="160" spans="1:6" x14ac:dyDescent="0.25">
      <c r="A160">
        <f>ROW(Tableau4[[#This Row],[Ville]])-1</f>
        <v>159</v>
      </c>
      <c r="B160" t="s">
        <v>380</v>
      </c>
      <c r="C160">
        <v>10634</v>
      </c>
      <c r="D160" t="s">
        <v>233</v>
      </c>
      <c r="F160">
        <f>COUNTIF(Tableau2[Ville],Tableau4[[#This Row],[Ville]])</f>
        <v>0</v>
      </c>
    </row>
    <row r="161" spans="1:6" x14ac:dyDescent="0.25">
      <c r="A161">
        <f>ROW(Tableau4[[#This Row],[Ville]])-1</f>
        <v>160</v>
      </c>
      <c r="B161" t="s">
        <v>381</v>
      </c>
      <c r="C161">
        <v>9679</v>
      </c>
      <c r="D161" t="s">
        <v>233</v>
      </c>
      <c r="F161">
        <f>COUNTIF(Tableau2[Ville],Tableau4[[#This Row],[Ville]])</f>
        <v>1</v>
      </c>
    </row>
    <row r="162" spans="1:6" x14ac:dyDescent="0.25">
      <c r="A162">
        <f>ROW(Tableau4[[#This Row],[Ville]])-1</f>
        <v>161</v>
      </c>
      <c r="B162" t="s">
        <v>382</v>
      </c>
      <c r="C162">
        <v>2803</v>
      </c>
      <c r="D162" t="s">
        <v>208</v>
      </c>
      <c r="F162">
        <f>COUNTIF(Tableau2[Ville],Tableau4[[#This Row],[Ville]])</f>
        <v>0</v>
      </c>
    </row>
    <row r="163" spans="1:6" x14ac:dyDescent="0.25">
      <c r="A163">
        <f>ROW(Tableau4[[#This Row],[Ville]])-1</f>
        <v>162</v>
      </c>
      <c r="B163" t="s">
        <v>383</v>
      </c>
      <c r="C163">
        <v>5197</v>
      </c>
      <c r="D163" t="s">
        <v>207</v>
      </c>
      <c r="F163">
        <f>COUNTIF(Tableau2[Ville],Tableau4[[#This Row],[Ville]])</f>
        <v>1</v>
      </c>
    </row>
    <row r="164" spans="1:6" x14ac:dyDescent="0.25">
      <c r="A164">
        <f>ROW(Tableau4[[#This Row],[Ville]])-1</f>
        <v>163</v>
      </c>
      <c r="B164" t="s">
        <v>384</v>
      </c>
      <c r="C164">
        <v>6772</v>
      </c>
      <c r="D164" t="s">
        <v>248</v>
      </c>
      <c r="F164">
        <f>COUNTIF(Tableau2[Ville],Tableau4[[#This Row],[Ville]])</f>
        <v>2</v>
      </c>
    </row>
    <row r="165" spans="1:6" x14ac:dyDescent="0.25">
      <c r="A165">
        <f>ROW(Tableau4[[#This Row],[Ville]])-1</f>
        <v>164</v>
      </c>
      <c r="B165" t="s">
        <v>385</v>
      </c>
      <c r="C165">
        <v>13001</v>
      </c>
      <c r="D165" t="s">
        <v>233</v>
      </c>
      <c r="F165">
        <f>COUNTIF(Tableau2[Ville],Tableau4[[#This Row],[Ville]])</f>
        <v>2</v>
      </c>
    </row>
    <row r="166" spans="1:6" x14ac:dyDescent="0.25">
      <c r="A166">
        <f>ROW(Tableau4[[#This Row],[Ville]])-1</f>
        <v>165</v>
      </c>
      <c r="B166" t="s">
        <v>386</v>
      </c>
      <c r="C166">
        <v>18141</v>
      </c>
      <c r="D166" t="s">
        <v>208</v>
      </c>
      <c r="F166">
        <f>COUNTIF(Tableau2[Ville],Tableau4[[#This Row],[Ville]])</f>
        <v>1</v>
      </c>
    </row>
    <row r="167" spans="1:6" x14ac:dyDescent="0.25">
      <c r="A167">
        <f>ROW(Tableau4[[#This Row],[Ville]])-1</f>
        <v>166</v>
      </c>
      <c r="B167" t="s">
        <v>387</v>
      </c>
      <c r="C167">
        <v>2560</v>
      </c>
      <c r="D167" t="s">
        <v>208</v>
      </c>
      <c r="F167">
        <f>COUNTIF(Tableau2[Ville],Tableau4[[#This Row],[Ville]])</f>
        <v>1</v>
      </c>
    </row>
    <row r="168" spans="1:6" x14ac:dyDescent="0.25">
      <c r="A168">
        <f>ROW(Tableau4[[#This Row],[Ville]])-1</f>
        <v>167</v>
      </c>
      <c r="B168" t="s">
        <v>388</v>
      </c>
      <c r="C168">
        <v>16736</v>
      </c>
      <c r="D168" t="s">
        <v>212</v>
      </c>
      <c r="F168">
        <f>COUNTIF(Tableau2[Ville],Tableau4[[#This Row],[Ville]])</f>
        <v>1</v>
      </c>
    </row>
    <row r="169" spans="1:6" x14ac:dyDescent="0.25">
      <c r="A169">
        <f>ROW(Tableau4[[#This Row],[Ville]])-1</f>
        <v>168</v>
      </c>
      <c r="B169" t="s">
        <v>389</v>
      </c>
      <c r="C169">
        <v>26107</v>
      </c>
      <c r="D169" t="s">
        <v>212</v>
      </c>
      <c r="F169">
        <f>COUNTIF(Tableau2[Ville],Tableau4[[#This Row],[Ville]])</f>
        <v>1</v>
      </c>
    </row>
    <row r="170" spans="1:6" x14ac:dyDescent="0.25">
      <c r="A170">
        <f>ROW(Tableau4[[#This Row],[Ville]])-1</f>
        <v>169</v>
      </c>
      <c r="B170" t="s">
        <v>390</v>
      </c>
      <c r="C170">
        <v>16211</v>
      </c>
      <c r="D170" t="s">
        <v>212</v>
      </c>
      <c r="F170">
        <f>COUNTIF(Tableau2[Ville],Tableau4[[#This Row],[Ville]])</f>
        <v>1</v>
      </c>
    </row>
    <row r="171" spans="1:6" x14ac:dyDescent="0.25">
      <c r="A171">
        <f>ROW(Tableau4[[#This Row],[Ville]])-1</f>
        <v>170</v>
      </c>
      <c r="B171" t="s">
        <v>391</v>
      </c>
      <c r="C171">
        <v>5021</v>
      </c>
      <c r="D171" t="s">
        <v>208</v>
      </c>
      <c r="F171">
        <f>COUNTIF(Tableau2[Ville],Tableau4[[#This Row],[Ville]])</f>
        <v>0</v>
      </c>
    </row>
    <row r="172" spans="1:6" x14ac:dyDescent="0.25">
      <c r="A172">
        <f>ROW(Tableau4[[#This Row],[Ville]])-1</f>
        <v>171</v>
      </c>
      <c r="B172" t="s">
        <v>392</v>
      </c>
      <c r="C172">
        <v>5151</v>
      </c>
      <c r="D172" t="s">
        <v>212</v>
      </c>
      <c r="F172">
        <f>COUNTIF(Tableau2[Ville],Tableau4[[#This Row],[Ville]])</f>
        <v>1</v>
      </c>
    </row>
    <row r="173" spans="1:6" x14ac:dyDescent="0.25">
      <c r="A173">
        <f>ROW(Tableau4[[#This Row],[Ville]])-1</f>
        <v>172</v>
      </c>
      <c r="B173" t="s">
        <v>393</v>
      </c>
      <c r="C173">
        <v>24980</v>
      </c>
      <c r="D173" t="s">
        <v>212</v>
      </c>
      <c r="F173">
        <f>COUNTIF(Tableau2[Ville],Tableau4[[#This Row],[Ville]])</f>
        <v>0</v>
      </c>
    </row>
    <row r="174" spans="1:6" x14ac:dyDescent="0.25">
      <c r="A174">
        <f>ROW(Tableau4[[#This Row],[Ville]])-1</f>
        <v>173</v>
      </c>
      <c r="B174" t="s">
        <v>394</v>
      </c>
      <c r="C174">
        <v>44154</v>
      </c>
      <c r="D174" t="s">
        <v>233</v>
      </c>
      <c r="F174">
        <f>COUNTIF(Tableau2[Ville],Tableau4[[#This Row],[Ville]])</f>
        <v>0</v>
      </c>
    </row>
    <row r="175" spans="1:6" x14ac:dyDescent="0.25">
      <c r="A175">
        <f>ROW(Tableau4[[#This Row],[Ville]])-1</f>
        <v>174</v>
      </c>
      <c r="B175" t="s">
        <v>395</v>
      </c>
      <c r="C175">
        <v>10477</v>
      </c>
      <c r="D175" t="s">
        <v>215</v>
      </c>
      <c r="F175">
        <f>COUNTIF(Tableau2[Ville],Tableau4[[#This Row],[Ville]])</f>
        <v>1</v>
      </c>
    </row>
    <row r="176" spans="1:6" x14ac:dyDescent="0.25">
      <c r="A176">
        <f>ROW(Tableau4[[#This Row],[Ville]])-1</f>
        <v>175</v>
      </c>
      <c r="B176" t="s">
        <v>396</v>
      </c>
      <c r="C176">
        <v>2828</v>
      </c>
      <c r="D176" t="s">
        <v>243</v>
      </c>
      <c r="F176">
        <f>COUNTIF(Tableau2[Ville],Tableau4[[#This Row],[Ville]])</f>
        <v>2</v>
      </c>
    </row>
    <row r="177" spans="1:6" x14ac:dyDescent="0.25">
      <c r="A177">
        <f>ROW(Tableau4[[#This Row],[Ville]])-1</f>
        <v>176</v>
      </c>
      <c r="B177" t="s">
        <v>397</v>
      </c>
      <c r="C177">
        <v>31173</v>
      </c>
      <c r="D177" t="s">
        <v>216</v>
      </c>
      <c r="F177">
        <f>COUNTIF(Tableau2[Ville],Tableau4[[#This Row],[Ville]])</f>
        <v>3</v>
      </c>
    </row>
    <row r="178" spans="1:6" x14ac:dyDescent="0.25">
      <c r="A178">
        <f>ROW(Tableau4[[#This Row],[Ville]])-1</f>
        <v>177</v>
      </c>
      <c r="B178" t="s">
        <v>398</v>
      </c>
      <c r="C178">
        <v>53236</v>
      </c>
      <c r="D178" t="s">
        <v>212</v>
      </c>
      <c r="F178">
        <f>COUNTIF(Tableau2[Ville],Tableau4[[#This Row],[Ville]])</f>
        <v>0</v>
      </c>
    </row>
    <row r="179" spans="1:6" x14ac:dyDescent="0.25">
      <c r="A179">
        <f>ROW(Tableau4[[#This Row],[Ville]])-1</f>
        <v>178</v>
      </c>
      <c r="B179" t="s">
        <v>399</v>
      </c>
      <c r="C179">
        <v>92394</v>
      </c>
      <c r="D179" t="s">
        <v>212</v>
      </c>
      <c r="F179">
        <f>COUNTIF(Tableau2[Ville],Tableau4[[#This Row],[Ville]])</f>
        <v>1</v>
      </c>
    </row>
    <row r="180" spans="1:6" x14ac:dyDescent="0.25">
      <c r="A180">
        <f>ROW(Tableau4[[#This Row],[Ville]])-1</f>
        <v>179</v>
      </c>
      <c r="B180" t="s">
        <v>400</v>
      </c>
      <c r="C180">
        <v>68456</v>
      </c>
      <c r="D180" t="s">
        <v>233</v>
      </c>
      <c r="F180">
        <f>COUNTIF(Tableau2[Ville],Tableau4[[#This Row],[Ville]])</f>
        <v>1</v>
      </c>
    </row>
    <row r="181" spans="1:6" x14ac:dyDescent="0.25">
      <c r="A181">
        <f>ROW(Tableau4[[#This Row],[Ville]])-1</f>
        <v>180</v>
      </c>
      <c r="B181" t="s">
        <v>401</v>
      </c>
      <c r="C181">
        <v>4722</v>
      </c>
      <c r="D181" t="s">
        <v>216</v>
      </c>
      <c r="F181">
        <f>COUNTIF(Tableau2[Ville],Tableau4[[#This Row],[Ville]])</f>
        <v>2</v>
      </c>
    </row>
    <row r="182" spans="1:6" x14ac:dyDescent="0.25">
      <c r="A182">
        <f>ROW(Tableau4[[#This Row],[Ville]])-1</f>
        <v>181</v>
      </c>
      <c r="B182" t="s">
        <v>402</v>
      </c>
      <c r="C182">
        <v>1677</v>
      </c>
      <c r="D182" t="s">
        <v>212</v>
      </c>
      <c r="F182">
        <f>COUNTIF(Tableau2[Ville],Tableau4[[#This Row],[Ville]])</f>
        <v>0</v>
      </c>
    </row>
    <row r="183" spans="1:6" x14ac:dyDescent="0.25">
      <c r="A183">
        <f>ROW(Tableau4[[#This Row],[Ville]])-1</f>
        <v>182</v>
      </c>
      <c r="B183" t="s">
        <v>403</v>
      </c>
      <c r="C183">
        <v>29019</v>
      </c>
      <c r="D183" t="s">
        <v>212</v>
      </c>
      <c r="F183">
        <f>COUNTIF(Tableau2[Ville],Tableau4[[#This Row],[Ville]])</f>
        <v>0</v>
      </c>
    </row>
    <row r="184" spans="1:6" x14ac:dyDescent="0.25">
      <c r="A184">
        <f>ROW(Tableau4[[#This Row],[Ville]])-1</f>
        <v>183</v>
      </c>
      <c r="B184" t="s">
        <v>404</v>
      </c>
      <c r="C184">
        <v>21555</v>
      </c>
      <c r="D184" t="s">
        <v>212</v>
      </c>
      <c r="F184">
        <f>COUNTIF(Tableau2[Ville],Tableau4[[#This Row],[Ville]])</f>
        <v>0</v>
      </c>
    </row>
    <row r="185" spans="1:6" x14ac:dyDescent="0.25">
      <c r="A185">
        <f>ROW(Tableau4[[#This Row],[Ville]])-1</f>
        <v>184</v>
      </c>
      <c r="B185" t="s">
        <v>405</v>
      </c>
      <c r="C185">
        <v>19295</v>
      </c>
      <c r="D185" t="s">
        <v>212</v>
      </c>
      <c r="F185">
        <f>COUNTIF(Tableau2[Ville],Tableau4[[#This Row],[Ville]])</f>
        <v>2</v>
      </c>
    </row>
    <row r="186" spans="1:6" x14ac:dyDescent="0.25">
      <c r="A186">
        <f>ROW(Tableau4[[#This Row],[Ville]])-1</f>
        <v>185</v>
      </c>
      <c r="B186" t="s">
        <v>406</v>
      </c>
      <c r="C186">
        <v>17463</v>
      </c>
      <c r="D186" t="s">
        <v>233</v>
      </c>
      <c r="F186">
        <f>COUNTIF(Tableau2[Ville],Tableau4[[#This Row],[Ville]])</f>
        <v>1</v>
      </c>
    </row>
    <row r="187" spans="1:6" x14ac:dyDescent="0.25">
      <c r="A187">
        <f>ROW(Tableau4[[#This Row],[Ville]])-1</f>
        <v>186</v>
      </c>
      <c r="B187" t="s">
        <v>407</v>
      </c>
      <c r="C187">
        <v>2774</v>
      </c>
      <c r="D187" t="s">
        <v>208</v>
      </c>
      <c r="F187">
        <f>COUNTIF(Tableau2[Ville],Tableau4[[#This Row],[Ville]])</f>
        <v>1</v>
      </c>
    </row>
    <row r="188" spans="1:6" x14ac:dyDescent="0.25">
      <c r="A188">
        <f>ROW(Tableau4[[#This Row],[Ville]])-1</f>
        <v>187</v>
      </c>
      <c r="B188" t="s">
        <v>408</v>
      </c>
      <c r="C188">
        <v>2498</v>
      </c>
      <c r="D188" t="s">
        <v>233</v>
      </c>
      <c r="F188">
        <f>COUNTIF(Tableau2[Ville],Tableau4[[#This Row],[Ville]])</f>
        <v>0</v>
      </c>
    </row>
    <row r="189" spans="1:6" x14ac:dyDescent="0.25">
      <c r="A189">
        <f>ROW(Tableau4[[#This Row],[Ville]])-1</f>
        <v>188</v>
      </c>
      <c r="B189" t="s">
        <v>409</v>
      </c>
      <c r="C189">
        <v>11584</v>
      </c>
      <c r="D189" t="s">
        <v>216</v>
      </c>
      <c r="F189">
        <f>COUNTIF(Tableau2[Ville],Tableau4[[#This Row],[Ville]])</f>
        <v>1</v>
      </c>
    </row>
    <row r="190" spans="1:6" x14ac:dyDescent="0.25">
      <c r="A190">
        <f>ROW(Tableau4[[#This Row],[Ville]])-1</f>
        <v>189</v>
      </c>
      <c r="B190" t="s">
        <v>410</v>
      </c>
      <c r="C190">
        <v>11311</v>
      </c>
      <c r="D190" t="s">
        <v>233</v>
      </c>
      <c r="F190">
        <f>COUNTIF(Tableau2[Ville],Tableau4[[#This Row],[Ville]])</f>
        <v>0</v>
      </c>
    </row>
    <row r="191" spans="1:6" x14ac:dyDescent="0.25">
      <c r="A191">
        <f>ROW(Tableau4[[#This Row],[Ville]])-1</f>
        <v>190</v>
      </c>
      <c r="B191" t="s">
        <v>411</v>
      </c>
      <c r="C191">
        <v>1700</v>
      </c>
      <c r="D191" t="s">
        <v>212</v>
      </c>
      <c r="F191">
        <f>COUNTIF(Tableau2[Ville],Tableau4[[#This Row],[Ville]])</f>
        <v>1</v>
      </c>
    </row>
    <row r="192" spans="1:6" x14ac:dyDescent="0.25">
      <c r="A192">
        <f>ROW(Tableau4[[#This Row],[Ville]])-1</f>
        <v>191</v>
      </c>
      <c r="B192" t="s">
        <v>412</v>
      </c>
      <c r="C192">
        <v>2704</v>
      </c>
      <c r="D192" t="s">
        <v>225</v>
      </c>
      <c r="F192">
        <f>COUNTIF(Tableau2[Ville],Tableau4[[#This Row],[Ville]])</f>
        <v>0</v>
      </c>
    </row>
    <row r="193" spans="1:6" x14ac:dyDescent="0.25">
      <c r="A193">
        <f>ROW(Tableau4[[#This Row],[Ville]])-1</f>
        <v>192</v>
      </c>
      <c r="B193" t="s">
        <v>413</v>
      </c>
      <c r="C193">
        <v>3504</v>
      </c>
      <c r="D193" t="s">
        <v>225</v>
      </c>
      <c r="F193">
        <f>COUNTIF(Tableau2[Ville],Tableau4[[#This Row],[Ville]])</f>
        <v>1</v>
      </c>
    </row>
    <row r="194" spans="1:6" x14ac:dyDescent="0.25">
      <c r="A194">
        <f>ROW(Tableau4[[#This Row],[Ville]])-1</f>
        <v>193</v>
      </c>
      <c r="B194" t="s">
        <v>414</v>
      </c>
      <c r="C194">
        <v>5438</v>
      </c>
      <c r="D194" t="s">
        <v>212</v>
      </c>
      <c r="F194">
        <f>COUNTIF(Tableau2[Ville],Tableau4[[#This Row],[Ville]])</f>
        <v>1</v>
      </c>
    </row>
    <row r="195" spans="1:6" x14ac:dyDescent="0.25">
      <c r="A195">
        <f>ROW(Tableau4[[#This Row],[Ville]])-1</f>
        <v>194</v>
      </c>
      <c r="B195" t="s">
        <v>415</v>
      </c>
      <c r="C195">
        <v>9615</v>
      </c>
      <c r="D195" t="s">
        <v>208</v>
      </c>
      <c r="F195">
        <f>COUNTIF(Tableau2[Ville],Tableau4[[#This Row],[Ville]])</f>
        <v>1</v>
      </c>
    </row>
    <row r="196" spans="1:6" x14ac:dyDescent="0.25">
      <c r="A196">
        <f>ROW(Tableau4[[#This Row],[Ville]])-1</f>
        <v>195</v>
      </c>
      <c r="B196" t="s">
        <v>416</v>
      </c>
      <c r="C196">
        <v>7265</v>
      </c>
      <c r="D196" t="s">
        <v>212</v>
      </c>
      <c r="F196">
        <f>COUNTIF(Tableau2[Ville],Tableau4[[#This Row],[Ville]])</f>
        <v>2</v>
      </c>
    </row>
    <row r="197" spans="1:6" x14ac:dyDescent="0.25">
      <c r="A197">
        <f>ROW(Tableau4[[#This Row],[Ville]])-1</f>
        <v>196</v>
      </c>
      <c r="B197" t="s">
        <v>417</v>
      </c>
      <c r="C197">
        <v>9191</v>
      </c>
      <c r="D197" t="s">
        <v>233</v>
      </c>
      <c r="F197">
        <f>COUNTIF(Tableau2[Ville],Tableau4[[#This Row],[Ville]])</f>
        <v>0</v>
      </c>
    </row>
    <row r="198" spans="1:6" x14ac:dyDescent="0.25">
      <c r="A198">
        <f>ROW(Tableau4[[#This Row],[Ville]])-1</f>
        <v>197</v>
      </c>
      <c r="B198" t="s">
        <v>418</v>
      </c>
      <c r="C198">
        <v>26025</v>
      </c>
      <c r="D198" t="s">
        <v>233</v>
      </c>
      <c r="F198">
        <f>COUNTIF(Tableau2[Ville],Tableau4[[#This Row],[Ville]])</f>
        <v>2</v>
      </c>
    </row>
    <row r="199" spans="1:6" x14ac:dyDescent="0.25">
      <c r="A199">
        <f>ROW(Tableau4[[#This Row],[Ville]])-1</f>
        <v>198</v>
      </c>
      <c r="B199" t="s">
        <v>419</v>
      </c>
      <c r="C199">
        <v>3826</v>
      </c>
      <c r="D199" t="s">
        <v>217</v>
      </c>
      <c r="F199">
        <f>COUNTIF(Tableau2[Ville],Tableau4[[#This Row],[Ville]])</f>
        <v>2</v>
      </c>
    </row>
    <row r="200" spans="1:6" x14ac:dyDescent="0.25">
      <c r="A200">
        <f>ROW(Tableau4[[#This Row],[Ville]])-1</f>
        <v>199</v>
      </c>
      <c r="B200" t="s">
        <v>420</v>
      </c>
      <c r="C200">
        <v>40077</v>
      </c>
      <c r="D200" t="s">
        <v>212</v>
      </c>
      <c r="F200">
        <f>COUNTIF(Tableau2[Ville],Tableau4[[#This Row],[Ville]])</f>
        <v>2</v>
      </c>
    </row>
    <row r="201" spans="1:6" x14ac:dyDescent="0.25">
      <c r="A201">
        <f>ROW(Tableau4[[#This Row],[Ville]])-1</f>
        <v>200</v>
      </c>
      <c r="B201" t="s">
        <v>322</v>
      </c>
      <c r="C201">
        <v>7336</v>
      </c>
      <c r="D201" t="s">
        <v>223</v>
      </c>
      <c r="F201">
        <f>COUNTIF(Tableau2[Ville],Tableau4[[#This Row],[Ville]])</f>
        <v>2</v>
      </c>
    </row>
    <row r="202" spans="1:6" x14ac:dyDescent="0.25">
      <c r="A202">
        <f>ROW(Tableau4[[#This Row],[Ville]])-1</f>
        <v>201</v>
      </c>
      <c r="B202" t="s">
        <v>421</v>
      </c>
      <c r="C202">
        <v>213</v>
      </c>
      <c r="D202" t="s">
        <v>264</v>
      </c>
      <c r="F202">
        <f>COUNTIF(Tableau2[Ville],Tableau4[[#This Row],[Ville]])</f>
        <v>0</v>
      </c>
    </row>
    <row r="203" spans="1:6" x14ac:dyDescent="0.25">
      <c r="A203">
        <f>ROW(Tableau4[[#This Row],[Ville]])-1</f>
        <v>202</v>
      </c>
      <c r="B203" t="s">
        <v>422</v>
      </c>
      <c r="C203">
        <v>588</v>
      </c>
      <c r="D203" t="s">
        <v>214</v>
      </c>
      <c r="F203">
        <f>COUNTIF(Tableau2[Ville],Tableau4[[#This Row],[Ville]])</f>
        <v>1</v>
      </c>
    </row>
    <row r="204" spans="1:6" x14ac:dyDescent="0.25">
      <c r="A204">
        <f>ROW(Tableau4[[#This Row],[Ville]])-1</f>
        <v>203</v>
      </c>
      <c r="B204" t="s">
        <v>423</v>
      </c>
      <c r="C204">
        <v>2993</v>
      </c>
      <c r="D204" t="s">
        <v>223</v>
      </c>
      <c r="F204">
        <f>COUNTIF(Tableau2[Ville],Tableau4[[#This Row],[Ville]])</f>
        <v>1</v>
      </c>
    </row>
    <row r="205" spans="1:6" x14ac:dyDescent="0.25">
      <c r="A205">
        <f>ROW(Tableau4[[#This Row],[Ville]])-1</f>
        <v>204</v>
      </c>
      <c r="B205" t="s">
        <v>424</v>
      </c>
      <c r="C205">
        <v>25686</v>
      </c>
      <c r="D205" t="s">
        <v>229</v>
      </c>
      <c r="F205">
        <f>COUNTIF(Tableau2[Ville],Tableau4[[#This Row],[Ville]])</f>
        <v>1</v>
      </c>
    </row>
    <row r="206" spans="1:6" x14ac:dyDescent="0.25">
      <c r="A206">
        <f>ROW(Tableau4[[#This Row],[Ville]])-1</f>
        <v>205</v>
      </c>
      <c r="B206" t="s">
        <v>425</v>
      </c>
      <c r="C206">
        <v>50060</v>
      </c>
      <c r="D206" t="s">
        <v>217</v>
      </c>
      <c r="F206">
        <f>COUNTIF(Tableau2[Ville],Tableau4[[#This Row],[Ville]])</f>
        <v>1</v>
      </c>
    </row>
    <row r="207" spans="1:6" x14ac:dyDescent="0.25">
      <c r="A207">
        <f>ROW(Tableau4[[#This Row],[Ville]])-1</f>
        <v>206</v>
      </c>
      <c r="B207" t="s">
        <v>213</v>
      </c>
      <c r="C207">
        <v>154601</v>
      </c>
      <c r="D207" t="s">
        <v>214</v>
      </c>
      <c r="F207">
        <f>COUNTIF(Tableau2[Ville],Tableau4[[#This Row],[Ville]])</f>
        <v>0</v>
      </c>
    </row>
    <row r="208" spans="1:6" x14ac:dyDescent="0.25">
      <c r="A208">
        <f>ROW(Tableau4[[#This Row],[Ville]])-1</f>
        <v>207</v>
      </c>
      <c r="B208" t="s">
        <v>426</v>
      </c>
      <c r="C208">
        <v>34076</v>
      </c>
      <c r="D208" t="s">
        <v>212</v>
      </c>
      <c r="F208">
        <f>COUNTIF(Tableau2[Ville],Tableau4[[#This Row],[Ville]])</f>
        <v>1</v>
      </c>
    </row>
    <row r="209" spans="1:6" x14ac:dyDescent="0.25">
      <c r="A209">
        <f>ROW(Tableau4[[#This Row],[Ville]])-1</f>
        <v>208</v>
      </c>
      <c r="B209" t="s">
        <v>427</v>
      </c>
      <c r="C209">
        <v>2857</v>
      </c>
      <c r="D209" t="s">
        <v>214</v>
      </c>
      <c r="F209">
        <f>COUNTIF(Tableau2[Ville],Tableau4[[#This Row],[Ville]])</f>
        <v>1</v>
      </c>
    </row>
    <row r="210" spans="1:6" x14ac:dyDescent="0.25">
      <c r="A210">
        <f>ROW(Tableau4[[#This Row],[Ville]])-1</f>
        <v>209</v>
      </c>
      <c r="B210" t="s">
        <v>428</v>
      </c>
      <c r="C210">
        <v>3906</v>
      </c>
      <c r="D210" t="s">
        <v>212</v>
      </c>
      <c r="F210">
        <f>COUNTIF(Tableau2[Ville],Tableau4[[#This Row],[Ville]])</f>
        <v>1</v>
      </c>
    </row>
    <row r="211" spans="1:6" x14ac:dyDescent="0.25">
      <c r="A211">
        <f>ROW(Tableau4[[#This Row],[Ville]])-1</f>
        <v>210</v>
      </c>
      <c r="B211" t="s">
        <v>429</v>
      </c>
      <c r="C211">
        <v>2697</v>
      </c>
      <c r="D211" t="s">
        <v>223</v>
      </c>
      <c r="F211">
        <f>COUNTIF(Tableau2[Ville],Tableau4[[#This Row],[Ville]])</f>
        <v>0</v>
      </c>
    </row>
    <row r="212" spans="1:6" x14ac:dyDescent="0.25">
      <c r="A212">
        <f>ROW(Tableau4[[#This Row],[Ville]])-1</f>
        <v>211</v>
      </c>
      <c r="B212" t="s">
        <v>218</v>
      </c>
      <c r="C212">
        <v>106322</v>
      </c>
      <c r="D212" t="s">
        <v>243</v>
      </c>
      <c r="F212">
        <f>COUNTIF(Tableau2[Ville],Tableau4[[#This Row],[Ville]])</f>
        <v>0</v>
      </c>
    </row>
    <row r="213" spans="1:6" x14ac:dyDescent="0.25">
      <c r="A213">
        <f>ROW(Tableau4[[#This Row],[Ville]])-1</f>
        <v>212</v>
      </c>
      <c r="B213" t="s">
        <v>430</v>
      </c>
      <c r="C213">
        <v>25704</v>
      </c>
      <c r="D213" t="s">
        <v>216</v>
      </c>
      <c r="F213">
        <f>COUNTIF(Tableau2[Ville],Tableau4[[#This Row],[Ville]])</f>
        <v>3</v>
      </c>
    </row>
    <row r="214" spans="1:6" x14ac:dyDescent="0.25">
      <c r="A214">
        <f>ROW(Tableau4[[#This Row],[Ville]])-1</f>
        <v>213</v>
      </c>
      <c r="B214" t="s">
        <v>431</v>
      </c>
      <c r="C214">
        <v>2455</v>
      </c>
      <c r="D214" t="s">
        <v>211</v>
      </c>
      <c r="F214">
        <f>COUNTIF(Tableau2[Ville],Tableau4[[#This Row],[Ville]])</f>
        <v>0</v>
      </c>
    </row>
    <row r="215" spans="1:6" x14ac:dyDescent="0.25">
      <c r="A215">
        <f>ROW(Tableau4[[#This Row],[Ville]])-1</f>
        <v>214</v>
      </c>
      <c r="B215" t="s">
        <v>432</v>
      </c>
      <c r="C215">
        <v>3456</v>
      </c>
      <c r="D215" t="s">
        <v>225</v>
      </c>
      <c r="F215">
        <f>COUNTIF(Tableau2[Ville],Tableau4[[#This Row],[Ville]])</f>
        <v>1</v>
      </c>
    </row>
    <row r="216" spans="1:6" x14ac:dyDescent="0.25">
      <c r="A216">
        <f>ROW(Tableau4[[#This Row],[Ville]])-1</f>
        <v>215</v>
      </c>
      <c r="B216" t="s">
        <v>433</v>
      </c>
      <c r="C216">
        <v>131338</v>
      </c>
      <c r="D216" t="s">
        <v>217</v>
      </c>
      <c r="F216">
        <f>COUNTIF(Tableau2[Ville],Tableau4[[#This Row],[Ville]])</f>
        <v>0</v>
      </c>
    </row>
    <row r="217" spans="1:6" x14ac:dyDescent="0.25">
      <c r="A217">
        <f>ROW(Tableau4[[#This Row],[Ville]])-1</f>
        <v>216</v>
      </c>
      <c r="B217" t="s">
        <v>323</v>
      </c>
      <c r="C217">
        <v>11821</v>
      </c>
      <c r="D217" t="s">
        <v>217</v>
      </c>
      <c r="F217">
        <f>COUNTIF(Tableau2[Ville],Tableau4[[#This Row],[Ville]])</f>
        <v>2</v>
      </c>
    </row>
    <row r="218" spans="1:6" x14ac:dyDescent="0.25">
      <c r="A218">
        <f>ROW(Tableau4[[#This Row],[Ville]])-1</f>
        <v>217</v>
      </c>
      <c r="B218" t="s">
        <v>434</v>
      </c>
      <c r="C218">
        <v>31862</v>
      </c>
      <c r="D218" t="s">
        <v>223</v>
      </c>
      <c r="F218">
        <f>COUNTIF(Tableau2[Ville],Tableau4[[#This Row],[Ville]])</f>
        <v>0</v>
      </c>
    </row>
    <row r="219" spans="1:6" x14ac:dyDescent="0.25">
      <c r="A219">
        <f>ROW(Tableau4[[#This Row],[Ville]])-1</f>
        <v>218</v>
      </c>
      <c r="B219" t="s">
        <v>435</v>
      </c>
      <c r="C219">
        <v>2349</v>
      </c>
      <c r="D219" t="s">
        <v>214</v>
      </c>
      <c r="F219">
        <f>COUNTIF(Tableau2[Ville],Tableau4[[#This Row],[Ville]])</f>
        <v>1</v>
      </c>
    </row>
    <row r="220" spans="1:6" x14ac:dyDescent="0.25">
      <c r="A220">
        <f>ROW(Tableau4[[#This Row],[Ville]])-1</f>
        <v>219</v>
      </c>
      <c r="B220" t="s">
        <v>436</v>
      </c>
      <c r="C220">
        <v>20950</v>
      </c>
      <c r="D220" t="s">
        <v>212</v>
      </c>
      <c r="F220">
        <f>COUNTIF(Tableau2[Ville],Tableau4[[#This Row],[Ville]])</f>
        <v>2</v>
      </c>
    </row>
    <row r="221" spans="1:6" x14ac:dyDescent="0.25">
      <c r="A221">
        <f>ROW(Tableau4[[#This Row],[Ville]])-1</f>
        <v>220</v>
      </c>
      <c r="B221" t="s">
        <v>437</v>
      </c>
      <c r="C221">
        <v>33305</v>
      </c>
      <c r="D221" t="s">
        <v>212</v>
      </c>
      <c r="F221">
        <f>COUNTIF(Tableau2[Ville],Tableau4[[#This Row],[Ville]])</f>
        <v>0</v>
      </c>
    </row>
    <row r="222" spans="1:6" x14ac:dyDescent="0.25">
      <c r="A222">
        <f>ROW(Tableau4[[#This Row],[Ville]])-1</f>
        <v>221</v>
      </c>
      <c r="B222" t="s">
        <v>438</v>
      </c>
      <c r="C222">
        <v>43462</v>
      </c>
      <c r="D222" t="s">
        <v>227</v>
      </c>
      <c r="F222">
        <f>COUNTIF(Tableau2[Ville],Tableau4[[#This Row],[Ville]])</f>
        <v>2</v>
      </c>
    </row>
    <row r="223" spans="1:6" x14ac:dyDescent="0.25">
      <c r="A223">
        <f>ROW(Tableau4[[#This Row],[Ville]])-1</f>
        <v>222</v>
      </c>
      <c r="B223" t="s">
        <v>439</v>
      </c>
      <c r="C223">
        <v>2595</v>
      </c>
      <c r="D223" t="s">
        <v>223</v>
      </c>
      <c r="F223">
        <f>COUNTIF(Tableau2[Ville],Tableau4[[#This Row],[Ville]])</f>
        <v>0</v>
      </c>
    </row>
    <row r="224" spans="1:6" x14ac:dyDescent="0.25">
      <c r="A224">
        <f>ROW(Tableau4[[#This Row],[Ville]])-1</f>
        <v>223</v>
      </c>
      <c r="B224" t="s">
        <v>440</v>
      </c>
      <c r="C224">
        <v>4766</v>
      </c>
      <c r="D224" t="s">
        <v>227</v>
      </c>
      <c r="F224">
        <f>COUNTIF(Tableau2[Ville],Tableau4[[#This Row],[Ville]])</f>
        <v>0</v>
      </c>
    </row>
    <row r="225" spans="1:6" x14ac:dyDescent="0.25">
      <c r="A225">
        <f>ROW(Tableau4[[#This Row],[Ville]])-1</f>
        <v>224</v>
      </c>
      <c r="B225" t="s">
        <v>441</v>
      </c>
      <c r="C225">
        <v>4330</v>
      </c>
      <c r="D225" t="s">
        <v>214</v>
      </c>
      <c r="F225">
        <f>COUNTIF(Tableau2[Ville],Tableau4[[#This Row],[Ville]])</f>
        <v>0</v>
      </c>
    </row>
    <row r="226" spans="1:6" x14ac:dyDescent="0.25">
      <c r="A226">
        <f>ROW(Tableau4[[#This Row],[Ville]])-1</f>
        <v>225</v>
      </c>
      <c r="B226" t="s">
        <v>442</v>
      </c>
      <c r="C226">
        <v>2028</v>
      </c>
      <c r="D226" t="s">
        <v>214</v>
      </c>
      <c r="F226">
        <f>COUNTIF(Tableau2[Ville],Tableau4[[#This Row],[Ville]])</f>
        <v>1</v>
      </c>
    </row>
    <row r="227" spans="1:6" x14ac:dyDescent="0.25">
      <c r="A227">
        <f>ROW(Tableau4[[#This Row],[Ville]])-1</f>
        <v>226</v>
      </c>
      <c r="B227" t="s">
        <v>443</v>
      </c>
      <c r="C227">
        <v>19931</v>
      </c>
      <c r="D227" t="s">
        <v>310</v>
      </c>
      <c r="F227">
        <f>COUNTIF(Tableau2[Ville],Tableau4[[#This Row],[Ville]])</f>
        <v>0</v>
      </c>
    </row>
    <row r="228" spans="1:6" x14ac:dyDescent="0.25">
      <c r="A228">
        <f>ROW(Tableau4[[#This Row],[Ville]])-1</f>
        <v>227</v>
      </c>
      <c r="B228" t="s">
        <v>444</v>
      </c>
      <c r="C228">
        <v>5367</v>
      </c>
      <c r="D228" t="s">
        <v>214</v>
      </c>
      <c r="F228">
        <f>COUNTIF(Tableau2[Ville],Tableau4[[#This Row],[Ville]])</f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5" sqref="B5"/>
    </sheetView>
  </sheetViews>
  <sheetFormatPr baseColWidth="10" defaultRowHeight="15" x14ac:dyDescent="0.25"/>
  <cols>
    <col min="1" max="1" width="113" bestFit="1" customWidth="1"/>
    <col min="2" max="2" width="24.85546875" customWidth="1"/>
    <col min="3" max="3" width="26.85546875" bestFit="1" customWidth="1"/>
  </cols>
  <sheetData>
    <row r="1" spans="1:4" ht="23.25" x14ac:dyDescent="0.35">
      <c r="A1" s="13" t="s">
        <v>616</v>
      </c>
      <c r="B1" s="13"/>
    </row>
    <row r="2" spans="1:4" ht="23.25" x14ac:dyDescent="0.35">
      <c r="A2" s="14" t="s">
        <v>617</v>
      </c>
      <c r="B2" s="14"/>
    </row>
    <row r="3" spans="1:4" ht="15.75" thickBot="1" x14ac:dyDescent="0.3"/>
    <row r="4" spans="1:4" ht="20.25" thickBot="1" x14ac:dyDescent="0.35">
      <c r="A4" s="16" t="s">
        <v>622</v>
      </c>
      <c r="B4" s="17" t="s">
        <v>624</v>
      </c>
      <c r="C4" s="18" t="s">
        <v>623</v>
      </c>
    </row>
    <row r="5" spans="1:4" ht="15.75" thickTop="1" x14ac:dyDescent="0.25">
      <c r="A5" s="22" t="s">
        <v>626</v>
      </c>
      <c r="B5" s="7" t="s">
        <v>629</v>
      </c>
      <c r="C5" s="23" t="s">
        <v>628</v>
      </c>
    </row>
    <row r="6" spans="1:4" x14ac:dyDescent="0.25">
      <c r="A6" s="19" t="s">
        <v>618</v>
      </c>
      <c r="B6" s="20"/>
      <c r="C6" s="21">
        <f>COUNTIF(Tableau2[Population],"&gt;10000")</f>
        <v>75</v>
      </c>
    </row>
    <row r="7" spans="1:4" x14ac:dyDescent="0.25">
      <c r="A7" s="22" t="s">
        <v>619</v>
      </c>
      <c r="B7" s="7"/>
      <c r="C7" s="23">
        <f>COUNTIF(Tableau2[Région],"Montérégie")</f>
        <v>43</v>
      </c>
    </row>
    <row r="8" spans="1:4" x14ac:dyDescent="0.25">
      <c r="A8" s="19" t="s">
        <v>620</v>
      </c>
      <c r="B8" s="20"/>
      <c r="C8" s="21">
        <f>COUNTIF(Tableau2[Date naissance],"&lt;=21915")</f>
        <v>85</v>
      </c>
      <c r="D8" s="15"/>
    </row>
    <row r="9" spans="1:4" ht="15.75" thickBot="1" x14ac:dyDescent="0.3">
      <c r="A9" s="24" t="s">
        <v>621</v>
      </c>
      <c r="B9" s="25"/>
      <c r="C9" s="26">
        <f>COUNTIF(Tableau2[Nom],"Gilbert")</f>
        <v>2</v>
      </c>
    </row>
    <row r="11" spans="1:4" x14ac:dyDescent="0.25">
      <c r="A11" s="27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1</vt:lpstr>
      <vt:lpstr>Villes du Québec</vt:lpstr>
      <vt:lpstr>Exercices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Nitro I-A</dc:creator>
  <cp:lastModifiedBy>Nitro I-A</cp:lastModifiedBy>
  <dcterms:created xsi:type="dcterms:W3CDTF">2016-11-24T17:57:01Z</dcterms:created>
  <dcterms:modified xsi:type="dcterms:W3CDTF">2016-11-25T14:49:47Z</dcterms:modified>
</cp:coreProperties>
</file>